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BDDF4032-7557-4E3C-AD77-6B22916506CF}" xr6:coauthVersionLast="47" xr6:coauthVersionMax="47" xr10:uidLastSave="{00000000-0000-0000-0000-000000000000}"/>
  <bookViews>
    <workbookView xWindow="-110" yWindow="-110" windowWidth="19420" windowHeight="10420" tabRatio="714" firstSheet="5" activeTab="5" xr2:uid="{00000000-000D-0000-FFFF-FFFF00000000}"/>
  </bookViews>
  <sheets>
    <sheet name="(2)" sheetId="27" state="hidden" r:id="rId1"/>
    <sheet name="(3)" sheetId="28" state="hidden" r:id="rId2"/>
    <sheet name="(4)" sheetId="59" state="hidden" r:id="rId3"/>
    <sheet name="(5)" sheetId="30" state="hidden" r:id="rId4"/>
    <sheet name="2023 (2)" sheetId="63" state="hidden" r:id="rId5"/>
    <sheet name="2023" sheetId="62" r:id="rId6"/>
    <sheet name="2022" sheetId="61" r:id="rId7"/>
    <sheet name="2021" sheetId="60" r:id="rId8"/>
    <sheet name="2019" sheetId="31" r:id="rId9"/>
    <sheet name="2018" sheetId="58" r:id="rId10"/>
    <sheet name="2017" sheetId="1" r:id="rId11"/>
    <sheet name="2016" sheetId="6" r:id="rId12"/>
    <sheet name="2015" sheetId="11" r:id="rId13"/>
    <sheet name="2014" sheetId="16" r:id="rId14"/>
    <sheet name="2013-2" sheetId="32" r:id="rId15"/>
    <sheet name="2013-1" sheetId="37" r:id="rId16"/>
    <sheet name="2012-3" sheetId="40" r:id="rId17"/>
    <sheet name="2012-2" sheetId="39" r:id="rId18"/>
    <sheet name="2012-1" sheetId="38" r:id="rId19"/>
    <sheet name="2011-3" sheetId="43" r:id="rId20"/>
    <sheet name="2011-2" sheetId="42" r:id="rId21"/>
    <sheet name="2011-1" sheetId="41" r:id="rId22"/>
    <sheet name="2010-2" sheetId="44" r:id="rId23"/>
    <sheet name="2010-1" sheetId="45" r:id="rId24"/>
    <sheet name="2009-4" sheetId="46" r:id="rId25"/>
    <sheet name="2009-3" sheetId="47" r:id="rId26"/>
    <sheet name="2009-2" sheetId="48" r:id="rId27"/>
    <sheet name="2009-1" sheetId="49" r:id="rId28"/>
    <sheet name="2008-4" sheetId="50" r:id="rId29"/>
    <sheet name="2008-3" sheetId="51" r:id="rId30"/>
    <sheet name="2008-2" sheetId="52" r:id="rId31"/>
    <sheet name="2008-1" sheetId="53" r:id="rId32"/>
    <sheet name="2007-4" sheetId="54" r:id="rId33"/>
    <sheet name="2007-3" sheetId="55" r:id="rId34"/>
    <sheet name="2007-2" sheetId="56" r:id="rId35"/>
    <sheet name="2007-1" sheetId="57" r:id="rId36"/>
  </sheets>
  <definedNames>
    <definedName name="Excel_BuiltIn_Print_Area" localSheetId="0">'(2)'!$A$1:$J$33</definedName>
    <definedName name="Excel_BuiltIn_Print_Area" localSheetId="1">'(3)'!$A$1:$O$35</definedName>
    <definedName name="Excel_BuiltIn_Print_Area" localSheetId="2">'(4)'!$A$1:$G$33</definedName>
    <definedName name="Excel_BuiltIn_Print_Area" localSheetId="3">'(5)'!$A$1:$K$34</definedName>
    <definedName name="Excel_BuiltIn_Print_Area" localSheetId="10">'2017'!$A$1:$J$38</definedName>
    <definedName name="Excel_BuiltIn_Print_Area" localSheetId="9">'2018'!$A$1:$J$39</definedName>
    <definedName name="Excel_BuiltIn_Print_Area" localSheetId="8">'2019'!$A$1:$AS$36</definedName>
    <definedName name="Excel_BuiltIn_Print_Area" localSheetId="7">'2021'!$A$1:$AS$31</definedName>
    <definedName name="Excel_BuiltIn_Print_Area" localSheetId="6">'2022'!$A$1:$AS$26</definedName>
    <definedName name="Excel_BuiltIn_Print_Area" localSheetId="5">'2023'!$A$1:$AA$25</definedName>
    <definedName name="Excel_BuiltIn_Print_Area" localSheetId="4">'2023 (2)'!$A$1:$U$29</definedName>
    <definedName name="_xlnm.Print_Area" localSheetId="0">'(2)'!$A$1:$J$34</definedName>
    <definedName name="_xlnm.Print_Area" localSheetId="1">'(3)'!$A$1:$O$35</definedName>
    <definedName name="_xlnm.Print_Area" localSheetId="2">'(4)'!$A$1:$G$34</definedName>
    <definedName name="_xlnm.Print_Area" localSheetId="3">'(5)'!$A$1:$K$33</definedName>
    <definedName name="_xlnm.Print_Area" localSheetId="17">'2012-2'!$A$1:$J$44</definedName>
    <definedName name="_xlnm.Print_Area" localSheetId="15">'2013-1'!$A$1:$J$38</definedName>
    <definedName name="_xlnm.Print_Area" localSheetId="14">'2013-2'!$A$1:$J$38</definedName>
    <definedName name="_xlnm.Print_Area" localSheetId="13">'2014'!$A$1:$J$38</definedName>
    <definedName name="_xlnm.Print_Area" localSheetId="12">'2015'!$A$1:$J$37</definedName>
    <definedName name="_xlnm.Print_Area" localSheetId="11">'2016'!$A$1:$J$38</definedName>
    <definedName name="_xlnm.Print_Area" localSheetId="8">'2019'!$A$1:$AS$36</definedName>
    <definedName name="_xlnm.Print_Area" localSheetId="7">'2021'!$A$1:$AS$31</definedName>
    <definedName name="_xlnm.Print_Area" localSheetId="6">'2022'!$A$1:$AS$33</definedName>
    <definedName name="_xlnm.Print_Area" localSheetId="5">'2023'!$A$1:$AA$39</definedName>
    <definedName name="_xlnm.Print_Area" localSheetId="4">'2023 (2)'!$A$1:$U$29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62" l="1"/>
  <c r="X18" i="62" s="1"/>
  <c r="U25" i="62"/>
  <c r="U22" i="62"/>
  <c r="X22" i="62" s="1"/>
  <c r="U21" i="62"/>
  <c r="X21" i="62" s="1"/>
  <c r="U23" i="62"/>
  <c r="X23" i="62" s="1"/>
  <c r="U20" i="62"/>
  <c r="X20" i="62" s="1"/>
  <c r="U24" i="62"/>
  <c r="X24" i="62" s="1"/>
  <c r="U16" i="62"/>
  <c r="X16" i="62" s="1"/>
  <c r="U19" i="62"/>
  <c r="X19" i="62" s="1"/>
  <c r="U17" i="62"/>
  <c r="X17" i="62" s="1"/>
  <c r="Y17" i="62" s="1"/>
  <c r="H18" i="62"/>
  <c r="Z18" i="62" s="1"/>
  <c r="H25" i="62"/>
  <c r="H22" i="62"/>
  <c r="H21" i="62"/>
  <c r="H23" i="62"/>
  <c r="H20" i="62"/>
  <c r="H24" i="62"/>
  <c r="H16" i="62"/>
  <c r="H19" i="62"/>
  <c r="H17" i="62"/>
  <c r="L18" i="62"/>
  <c r="O18" i="62" s="1"/>
  <c r="L25" i="62"/>
  <c r="O25" i="62" s="1"/>
  <c r="L22" i="62"/>
  <c r="O22" i="62" s="1"/>
  <c r="L21" i="62"/>
  <c r="O21" i="62" s="1"/>
  <c r="L23" i="62"/>
  <c r="O23" i="62" s="1"/>
  <c r="L20" i="62"/>
  <c r="O20" i="62" s="1"/>
  <c r="L24" i="62"/>
  <c r="O24" i="62" s="1"/>
  <c r="L16" i="62"/>
  <c r="O16" i="62" s="1"/>
  <c r="L19" i="62"/>
  <c r="O19" i="62" s="1"/>
  <c r="L17" i="62"/>
  <c r="O17" i="62" s="1"/>
  <c r="I34" i="57"/>
  <c r="I33" i="57"/>
  <c r="I32" i="57"/>
  <c r="I31" i="57"/>
  <c r="I30" i="57"/>
  <c r="I29" i="57"/>
  <c r="I28" i="57"/>
  <c r="I27" i="57"/>
  <c r="I26" i="57"/>
  <c r="I25" i="57"/>
  <c r="I24" i="57"/>
  <c r="I23" i="57"/>
  <c r="I22" i="57"/>
  <c r="I21" i="57"/>
  <c r="I20" i="57"/>
  <c r="I19" i="57"/>
  <c r="I18" i="57"/>
  <c r="I17" i="57"/>
  <c r="I16" i="57"/>
  <c r="I15" i="57"/>
  <c r="I27" i="56"/>
  <c r="I26" i="56"/>
  <c r="I25" i="56"/>
  <c r="I24" i="56"/>
  <c r="I23" i="56"/>
  <c r="I22" i="56"/>
  <c r="I21" i="56"/>
  <c r="I20" i="56"/>
  <c r="I19" i="56"/>
  <c r="I18" i="56"/>
  <c r="I17" i="56"/>
  <c r="I16" i="56"/>
  <c r="I15" i="56"/>
  <c r="I32" i="55"/>
  <c r="I31" i="55"/>
  <c r="I30" i="55"/>
  <c r="I29" i="55"/>
  <c r="I28" i="55"/>
  <c r="I27" i="55"/>
  <c r="I26" i="55"/>
  <c r="I25" i="55"/>
  <c r="I24" i="55"/>
  <c r="I23" i="55"/>
  <c r="I22" i="55"/>
  <c r="I21" i="55"/>
  <c r="I20" i="55"/>
  <c r="I18" i="55"/>
  <c r="I17" i="55"/>
  <c r="I16" i="55"/>
  <c r="I15" i="55"/>
  <c r="I38" i="54"/>
  <c r="I37" i="54"/>
  <c r="I36" i="54"/>
  <c r="I35" i="54"/>
  <c r="I34" i="54"/>
  <c r="I33" i="54"/>
  <c r="I32" i="54"/>
  <c r="I31" i="54"/>
  <c r="I30" i="54"/>
  <c r="I29" i="54"/>
  <c r="I28" i="54"/>
  <c r="I27" i="54"/>
  <c r="I26" i="54"/>
  <c r="I24" i="54"/>
  <c r="I23" i="54"/>
  <c r="I22" i="54"/>
  <c r="I21" i="54"/>
  <c r="I20" i="54"/>
  <c r="I19" i="54"/>
  <c r="I18" i="54"/>
  <c r="I17" i="54"/>
  <c r="I16" i="54"/>
  <c r="I15" i="54"/>
  <c r="I31" i="53"/>
  <c r="I30" i="53"/>
  <c r="I29" i="53"/>
  <c r="I28" i="53"/>
  <c r="I27" i="53"/>
  <c r="I26" i="53"/>
  <c r="I25" i="53"/>
  <c r="I24" i="53"/>
  <c r="I23" i="53"/>
  <c r="I22" i="53"/>
  <c r="I21" i="53"/>
  <c r="I20" i="53"/>
  <c r="I19" i="53"/>
  <c r="I18" i="53"/>
  <c r="I17" i="53"/>
  <c r="I16" i="53"/>
  <c r="I15" i="53"/>
  <c r="I36" i="52"/>
  <c r="I35" i="52"/>
  <c r="I34" i="52"/>
  <c r="I33" i="52"/>
  <c r="I32" i="52"/>
  <c r="I31" i="52"/>
  <c r="I30" i="52"/>
  <c r="I29" i="52"/>
  <c r="I28" i="52"/>
  <c r="I27" i="52"/>
  <c r="I26" i="52"/>
  <c r="I25" i="52"/>
  <c r="I24" i="52"/>
  <c r="I23" i="52"/>
  <c r="I22" i="52"/>
  <c r="I21" i="52"/>
  <c r="I20" i="52"/>
  <c r="I19" i="52"/>
  <c r="I18" i="52"/>
  <c r="I17" i="52"/>
  <c r="I16" i="52"/>
  <c r="I15" i="52"/>
  <c r="I31" i="51"/>
  <c r="I30" i="51"/>
  <c r="I29" i="51"/>
  <c r="I28" i="51"/>
  <c r="I27" i="51"/>
  <c r="I26" i="51"/>
  <c r="I25" i="51"/>
  <c r="I24" i="51"/>
  <c r="I23" i="51"/>
  <c r="I22" i="51"/>
  <c r="I21" i="51"/>
  <c r="I20" i="51"/>
  <c r="I19" i="51"/>
  <c r="I18" i="51"/>
  <c r="I17" i="51"/>
  <c r="I16" i="51"/>
  <c r="I15" i="51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20" i="50"/>
  <c r="I19" i="50"/>
  <c r="I18" i="50"/>
  <c r="I17" i="50"/>
  <c r="I16" i="50"/>
  <c r="I15" i="50"/>
  <c r="I32" i="49"/>
  <c r="I31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23" i="48"/>
  <c r="I22" i="48"/>
  <c r="I21" i="48"/>
  <c r="I20" i="48"/>
  <c r="I19" i="48"/>
  <c r="I18" i="48"/>
  <c r="I17" i="48"/>
  <c r="I16" i="48"/>
  <c r="I15" i="48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5" i="46"/>
  <c r="I30" i="45"/>
  <c r="I29" i="45"/>
  <c r="I28" i="45"/>
  <c r="I27" i="45"/>
  <c r="I26" i="45"/>
  <c r="I25" i="45"/>
  <c r="I24" i="45"/>
  <c r="I23" i="45"/>
  <c r="I22" i="45"/>
  <c r="I21" i="45"/>
  <c r="I20" i="45"/>
  <c r="I19" i="45"/>
  <c r="I18" i="45"/>
  <c r="I17" i="45"/>
  <c r="I16" i="45"/>
  <c r="I15" i="45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33" i="41"/>
  <c r="I32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I31" i="42"/>
  <c r="I30" i="42"/>
  <c r="I29" i="42"/>
  <c r="I28" i="42"/>
  <c r="I27" i="42"/>
  <c r="I26" i="42"/>
  <c r="I25" i="42"/>
  <c r="I24" i="42"/>
  <c r="I23" i="42"/>
  <c r="I22" i="42"/>
  <c r="I21" i="42"/>
  <c r="I20" i="42"/>
  <c r="I19" i="42"/>
  <c r="I18" i="42"/>
  <c r="I17" i="42"/>
  <c r="I16" i="42"/>
  <c r="I15" i="42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24" i="38"/>
  <c r="I23" i="38"/>
  <c r="I22" i="38"/>
  <c r="I21" i="38"/>
  <c r="I20" i="38"/>
  <c r="I19" i="38"/>
  <c r="I18" i="38"/>
  <c r="I17" i="38"/>
  <c r="I16" i="38"/>
  <c r="I15" i="38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27" i="32"/>
  <c r="I26" i="32"/>
  <c r="I25" i="32"/>
  <c r="I24" i="32"/>
  <c r="I23" i="32"/>
  <c r="I22" i="32"/>
  <c r="I21" i="32"/>
  <c r="I20" i="32"/>
  <c r="I19" i="32"/>
  <c r="I18" i="32"/>
  <c r="I17" i="32"/>
  <c r="I16" i="32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K33" i="6"/>
  <c r="I33" i="6"/>
  <c r="I32" i="6"/>
  <c r="L32" i="6" s="1"/>
  <c r="I31" i="6"/>
  <c r="K31" i="6" s="1"/>
  <c r="K30" i="6"/>
  <c r="I30" i="6"/>
  <c r="I29" i="6"/>
  <c r="L29" i="6" s="1"/>
  <c r="I28" i="6"/>
  <c r="L27" i="6"/>
  <c r="I27" i="6"/>
  <c r="K27" i="6" s="1"/>
  <c r="K26" i="6"/>
  <c r="I26" i="6"/>
  <c r="L25" i="6"/>
  <c r="I25" i="6"/>
  <c r="L26" i="6" s="1"/>
  <c r="I24" i="6"/>
  <c r="L24" i="6" s="1"/>
  <c r="I23" i="6"/>
  <c r="K23" i="6" s="1"/>
  <c r="K22" i="6"/>
  <c r="I22" i="6"/>
  <c r="K21" i="6"/>
  <c r="I21" i="6"/>
  <c r="L21" i="6" s="1"/>
  <c r="I20" i="6"/>
  <c r="I19" i="6"/>
  <c r="K19" i="6" s="1"/>
  <c r="K18" i="6"/>
  <c r="I18" i="6"/>
  <c r="L17" i="6"/>
  <c r="I17" i="6"/>
  <c r="L18" i="6" s="1"/>
  <c r="I16" i="6"/>
  <c r="L24" i="1"/>
  <c r="I24" i="1"/>
  <c r="I23" i="1"/>
  <c r="L23" i="1" s="1"/>
  <c r="I22" i="1"/>
  <c r="L21" i="1"/>
  <c r="K21" i="1"/>
  <c r="I21" i="1"/>
  <c r="I20" i="1"/>
  <c r="L20" i="1" s="1"/>
  <c r="I19" i="1"/>
  <c r="I18" i="1"/>
  <c r="I17" i="1"/>
  <c r="I16" i="1"/>
  <c r="K37" i="58"/>
  <c r="I37" i="58"/>
  <c r="L36" i="58"/>
  <c r="I36" i="58"/>
  <c r="L37" i="58" s="1"/>
  <c r="I35" i="58"/>
  <c r="L35" i="58" s="1"/>
  <c r="I34" i="58"/>
  <c r="K34" i="58" s="1"/>
  <c r="L33" i="58"/>
  <c r="K33" i="58"/>
  <c r="I33" i="58"/>
  <c r="I32" i="58"/>
  <c r="L32" i="58" s="1"/>
  <c r="I31" i="58"/>
  <c r="I28" i="58"/>
  <c r="L28" i="58" s="1"/>
  <c r="I27" i="58"/>
  <c r="I26" i="58"/>
  <c r="K26" i="58" s="1"/>
  <c r="K25" i="58"/>
  <c r="I25" i="58"/>
  <c r="I24" i="58"/>
  <c r="L25" i="58" s="1"/>
  <c r="I23" i="58"/>
  <c r="L23" i="58" s="1"/>
  <c r="I22" i="58"/>
  <c r="K22" i="58" s="1"/>
  <c r="K21" i="58"/>
  <c r="I21" i="58"/>
  <c r="I20" i="58"/>
  <c r="L20" i="58" s="1"/>
  <c r="I19" i="58"/>
  <c r="L18" i="58"/>
  <c r="I18" i="58"/>
  <c r="K18" i="58" s="1"/>
  <c r="I17" i="58"/>
  <c r="J36" i="31"/>
  <c r="J35" i="31"/>
  <c r="J34" i="31"/>
  <c r="J33" i="31"/>
  <c r="J32" i="31"/>
  <c r="J31" i="31"/>
  <c r="J30" i="31"/>
  <c r="J29" i="31"/>
  <c r="J28" i="31"/>
  <c r="AM27" i="31"/>
  <c r="AD27" i="31"/>
  <c r="AG27" i="31" s="1"/>
  <c r="AA27" i="31"/>
  <c r="AR27" i="31" s="1"/>
  <c r="X27" i="31"/>
  <c r="J27" i="31"/>
  <c r="M27" i="31" s="1"/>
  <c r="AP26" i="31"/>
  <c r="AM26" i="31"/>
  <c r="AG26" i="31"/>
  <c r="AD26" i="31"/>
  <c r="AA26" i="31"/>
  <c r="X26" i="31"/>
  <c r="M26" i="31"/>
  <c r="J26" i="31"/>
  <c r="AM25" i="31"/>
  <c r="AP25" i="31" s="1"/>
  <c r="AG25" i="31"/>
  <c r="AD25" i="31"/>
  <c r="X25" i="31"/>
  <c r="AA25" i="31" s="1"/>
  <c r="J25" i="31"/>
  <c r="M25" i="31" s="1"/>
  <c r="AR25" i="31" s="1"/>
  <c r="AP24" i="31"/>
  <c r="AM24" i="31"/>
  <c r="AD24" i="31"/>
  <c r="AG24" i="31" s="1"/>
  <c r="AA24" i="31"/>
  <c r="X24" i="31"/>
  <c r="J24" i="31"/>
  <c r="M24" i="31" s="1"/>
  <c r="AR24" i="31" s="1"/>
  <c r="AM23" i="31"/>
  <c r="AP23" i="31" s="1"/>
  <c r="AD23" i="31"/>
  <c r="AG23" i="31" s="1"/>
  <c r="AR23" i="31" s="1"/>
  <c r="AA23" i="31"/>
  <c r="X23" i="31"/>
  <c r="J23" i="31"/>
  <c r="M23" i="31" s="1"/>
  <c r="AM22" i="31"/>
  <c r="AP22" i="31" s="1"/>
  <c r="AQ22" i="31" s="1"/>
  <c r="AD22" i="31"/>
  <c r="AG22" i="31" s="1"/>
  <c r="X22" i="31"/>
  <c r="AA22" i="31" s="1"/>
  <c r="J22" i="31"/>
  <c r="M22" i="31" s="1"/>
  <c r="AM21" i="31"/>
  <c r="AP21" i="31" s="1"/>
  <c r="AQ21" i="31" s="1"/>
  <c r="AD21" i="31"/>
  <c r="AG21" i="31" s="1"/>
  <c r="X21" i="31"/>
  <c r="AA21" i="31" s="1"/>
  <c r="J21" i="31"/>
  <c r="M21" i="31" s="1"/>
  <c r="AP20" i="31"/>
  <c r="AM20" i="31"/>
  <c r="AG20" i="31"/>
  <c r="AD20" i="31"/>
  <c r="AA20" i="31"/>
  <c r="X20" i="31"/>
  <c r="M20" i="31"/>
  <c r="J20" i="31"/>
  <c r="AM19" i="31"/>
  <c r="AP19" i="31" s="1"/>
  <c r="AD19" i="31"/>
  <c r="AG19" i="31" s="1"/>
  <c r="X19" i="31"/>
  <c r="AA19" i="31" s="1"/>
  <c r="J19" i="31"/>
  <c r="M19" i="31" s="1"/>
  <c r="AP18" i="31"/>
  <c r="AM18" i="31"/>
  <c r="AG18" i="31"/>
  <c r="AD18" i="31"/>
  <c r="AA18" i="31"/>
  <c r="X18" i="31"/>
  <c r="M18" i="31"/>
  <c r="AR18" i="31" s="1"/>
  <c r="J18" i="31"/>
  <c r="AQ17" i="31"/>
  <c r="AP17" i="31"/>
  <c r="AM17" i="31"/>
  <c r="AG17" i="31"/>
  <c r="AD17" i="31"/>
  <c r="AA17" i="31"/>
  <c r="X17" i="31"/>
  <c r="M17" i="31"/>
  <c r="AR17" i="31" s="1"/>
  <c r="J17" i="31"/>
  <c r="AM16" i="31"/>
  <c r="AP16" i="31" s="1"/>
  <c r="AQ16" i="31" s="1"/>
  <c r="AG16" i="31"/>
  <c r="AD16" i="31"/>
  <c r="X16" i="31"/>
  <c r="AA16" i="31" s="1"/>
  <c r="M16" i="31"/>
  <c r="J16" i="31"/>
  <c r="AQ30" i="60"/>
  <c r="AP30" i="60"/>
  <c r="AM30" i="60"/>
  <c r="AD30" i="60"/>
  <c r="AG30" i="60" s="1"/>
  <c r="AA30" i="60"/>
  <c r="X30" i="60"/>
  <c r="J30" i="60"/>
  <c r="M30" i="60" s="1"/>
  <c r="AM29" i="60"/>
  <c r="AP29" i="60" s="1"/>
  <c r="AD29" i="60"/>
  <c r="AG29" i="60" s="1"/>
  <c r="X29" i="60"/>
  <c r="AA29" i="60" s="1"/>
  <c r="J29" i="60"/>
  <c r="M29" i="60" s="1"/>
  <c r="AR29" i="60" s="1"/>
  <c r="AM28" i="60"/>
  <c r="AP28" i="60" s="1"/>
  <c r="AG28" i="60"/>
  <c r="AD28" i="60"/>
  <c r="X28" i="60"/>
  <c r="AA28" i="60" s="1"/>
  <c r="M28" i="60"/>
  <c r="J28" i="60"/>
  <c r="AM27" i="60"/>
  <c r="AP27" i="60" s="1"/>
  <c r="AD27" i="60"/>
  <c r="AG27" i="60" s="1"/>
  <c r="X27" i="60"/>
  <c r="AA27" i="60" s="1"/>
  <c r="J27" i="60"/>
  <c r="M27" i="60" s="1"/>
  <c r="AR27" i="60" s="1"/>
  <c r="AP26" i="60"/>
  <c r="AM26" i="60"/>
  <c r="AD26" i="60"/>
  <c r="AG26" i="60" s="1"/>
  <c r="AA26" i="60"/>
  <c r="X26" i="60"/>
  <c r="J26" i="60"/>
  <c r="M26" i="60" s="1"/>
  <c r="AM25" i="60"/>
  <c r="AP25" i="60" s="1"/>
  <c r="AD25" i="60"/>
  <c r="AG25" i="60" s="1"/>
  <c r="X25" i="60"/>
  <c r="AA25" i="60" s="1"/>
  <c r="J25" i="60"/>
  <c r="M25" i="60" s="1"/>
  <c r="AR25" i="60" s="1"/>
  <c r="AP24" i="60"/>
  <c r="AM24" i="60"/>
  <c r="AG24" i="60"/>
  <c r="AD24" i="60"/>
  <c r="AA24" i="60"/>
  <c r="X24" i="60"/>
  <c r="M24" i="60"/>
  <c r="J24" i="60"/>
  <c r="AM23" i="60"/>
  <c r="AP23" i="60" s="1"/>
  <c r="AD23" i="60"/>
  <c r="AG23" i="60" s="1"/>
  <c r="X23" i="60"/>
  <c r="AA23" i="60" s="1"/>
  <c r="J23" i="60"/>
  <c r="M23" i="60" s="1"/>
  <c r="AP22" i="60"/>
  <c r="AM22" i="60"/>
  <c r="AG22" i="60"/>
  <c r="AD22" i="60"/>
  <c r="AA22" i="60"/>
  <c r="X22" i="60"/>
  <c r="M22" i="60"/>
  <c r="AR22" i="60" s="1"/>
  <c r="J22" i="60"/>
  <c r="AQ21" i="60"/>
  <c r="AP21" i="60"/>
  <c r="AM21" i="60"/>
  <c r="AG21" i="60"/>
  <c r="AD21" i="60"/>
  <c r="AA21" i="60"/>
  <c r="X21" i="60"/>
  <c r="M21" i="60"/>
  <c r="AR21" i="60" s="1"/>
  <c r="J21" i="60"/>
  <c r="AM20" i="60"/>
  <c r="AP20" i="60" s="1"/>
  <c r="AD20" i="60"/>
  <c r="AG20" i="60" s="1"/>
  <c r="X20" i="60"/>
  <c r="AA20" i="60" s="1"/>
  <c r="J20" i="60"/>
  <c r="M20" i="60" s="1"/>
  <c r="AR20" i="60" s="1"/>
  <c r="AP19" i="60"/>
  <c r="AQ19" i="60" s="1"/>
  <c r="AM19" i="60"/>
  <c r="AD19" i="60"/>
  <c r="AG19" i="60" s="1"/>
  <c r="X19" i="60"/>
  <c r="AA19" i="60" s="1"/>
  <c r="J19" i="60"/>
  <c r="M19" i="60" s="1"/>
  <c r="AM18" i="60"/>
  <c r="AP18" i="60" s="1"/>
  <c r="AQ18" i="60" s="1"/>
  <c r="AD18" i="60"/>
  <c r="AG18" i="60" s="1"/>
  <c r="AA18" i="60"/>
  <c r="X18" i="60"/>
  <c r="J18" i="60"/>
  <c r="M18" i="60" s="1"/>
  <c r="AM17" i="60"/>
  <c r="AP17" i="60" s="1"/>
  <c r="AG17" i="60"/>
  <c r="AD17" i="60"/>
  <c r="X17" i="60"/>
  <c r="AA17" i="60" s="1"/>
  <c r="M17" i="60"/>
  <c r="J17" i="60"/>
  <c r="AP16" i="60"/>
  <c r="AQ16" i="60" s="1"/>
  <c r="AM16" i="60"/>
  <c r="AD16" i="60"/>
  <c r="AG16" i="60" s="1"/>
  <c r="AA16" i="60"/>
  <c r="X16" i="60"/>
  <c r="J16" i="60"/>
  <c r="M16" i="60" s="1"/>
  <c r="AM26" i="61"/>
  <c r="AP26" i="61" s="1"/>
  <c r="AD26" i="61"/>
  <c r="AG26" i="61" s="1"/>
  <c r="AA26" i="61"/>
  <c r="X26" i="61"/>
  <c r="J26" i="61"/>
  <c r="M26" i="61" s="1"/>
  <c r="AR26" i="61" s="1"/>
  <c r="AM25" i="61"/>
  <c r="AP25" i="61" s="1"/>
  <c r="AG25" i="61"/>
  <c r="AD25" i="61"/>
  <c r="X25" i="61"/>
  <c r="AA25" i="61" s="1"/>
  <c r="M25" i="61"/>
  <c r="J25" i="61"/>
  <c r="AR24" i="61"/>
  <c r="AM24" i="61"/>
  <c r="AD24" i="61"/>
  <c r="AG24" i="61" s="1"/>
  <c r="AA24" i="61"/>
  <c r="X24" i="61"/>
  <c r="J24" i="61"/>
  <c r="M24" i="61" s="1"/>
  <c r="AM23" i="61"/>
  <c r="AP23" i="61" s="1"/>
  <c r="AD23" i="61"/>
  <c r="AG23" i="61" s="1"/>
  <c r="AA23" i="61"/>
  <c r="X23" i="61"/>
  <c r="J23" i="61"/>
  <c r="M23" i="61" s="1"/>
  <c r="AR23" i="61" s="1"/>
  <c r="AM22" i="61"/>
  <c r="AP22" i="61" s="1"/>
  <c r="AQ22" i="61" s="1"/>
  <c r="AD22" i="61"/>
  <c r="AG22" i="61" s="1"/>
  <c r="X22" i="61"/>
  <c r="AA22" i="61" s="1"/>
  <c r="J22" i="61"/>
  <c r="M22" i="61" s="1"/>
  <c r="AM21" i="61"/>
  <c r="AP21" i="61" s="1"/>
  <c r="AG21" i="61"/>
  <c r="AD21" i="61"/>
  <c r="X21" i="61"/>
  <c r="AA21" i="61" s="1"/>
  <c r="M21" i="61"/>
  <c r="J21" i="61"/>
  <c r="AM20" i="61"/>
  <c r="AP20" i="61" s="1"/>
  <c r="AQ20" i="61" s="1"/>
  <c r="AG20" i="61"/>
  <c r="AD20" i="61"/>
  <c r="X20" i="61"/>
  <c r="AA20" i="61" s="1"/>
  <c r="M20" i="61"/>
  <c r="AR20" i="61" s="1"/>
  <c r="J20" i="61"/>
  <c r="AR19" i="61"/>
  <c r="AM19" i="61"/>
  <c r="AP19" i="61" s="1"/>
  <c r="AD19" i="61"/>
  <c r="AG19" i="61" s="1"/>
  <c r="X19" i="61"/>
  <c r="AA19" i="61" s="1"/>
  <c r="M19" i="61"/>
  <c r="J19" i="61"/>
  <c r="AP18" i="61"/>
  <c r="AM18" i="61"/>
  <c r="AD18" i="61"/>
  <c r="AG18" i="61" s="1"/>
  <c r="AA18" i="61"/>
  <c r="X18" i="61"/>
  <c r="J18" i="61"/>
  <c r="M18" i="61" s="1"/>
  <c r="AQ17" i="61"/>
  <c r="AP17" i="61"/>
  <c r="AM17" i="61"/>
  <c r="AD17" i="61"/>
  <c r="AG17" i="61" s="1"/>
  <c r="AA17" i="61"/>
  <c r="X17" i="61"/>
  <c r="J17" i="61"/>
  <c r="M17" i="61" s="1"/>
  <c r="AP16" i="61"/>
  <c r="AQ16" i="61" s="1"/>
  <c r="AM16" i="61"/>
  <c r="AG16" i="61"/>
  <c r="AD16" i="61"/>
  <c r="AA16" i="61"/>
  <c r="AR16" i="61" s="1"/>
  <c r="X16" i="61"/>
  <c r="M16" i="61"/>
  <c r="J16" i="61"/>
  <c r="N20" i="30"/>
  <c r="M20" i="30"/>
  <c r="N19" i="30"/>
  <c r="M19" i="30"/>
  <c r="N18" i="30"/>
  <c r="M18" i="30"/>
  <c r="N17" i="30"/>
  <c r="M17" i="30"/>
  <c r="N16" i="30"/>
  <c r="M16" i="30"/>
  <c r="N15" i="30"/>
  <c r="M15" i="30"/>
  <c r="N14" i="30"/>
  <c r="M14" i="30"/>
  <c r="N13" i="30"/>
  <c r="M13" i="30"/>
  <c r="N12" i="30"/>
  <c r="M12" i="30"/>
  <c r="N11" i="30"/>
  <c r="M11" i="30"/>
  <c r="N10" i="30"/>
  <c r="M10" i="30"/>
  <c r="N9" i="30"/>
  <c r="M9" i="30"/>
  <c r="N8" i="30"/>
  <c r="M8" i="30"/>
  <c r="N7" i="30"/>
  <c r="M7" i="30"/>
  <c r="N6" i="30"/>
  <c r="M6" i="30"/>
  <c r="N5" i="30"/>
  <c r="M5" i="30"/>
  <c r="N4" i="30"/>
  <c r="M4" i="30"/>
  <c r="N3" i="30"/>
  <c r="M3" i="30"/>
  <c r="J20" i="59"/>
  <c r="I20" i="59"/>
  <c r="J19" i="59"/>
  <c r="I19" i="59"/>
  <c r="J18" i="59"/>
  <c r="I18" i="59"/>
  <c r="J17" i="59"/>
  <c r="I17" i="59"/>
  <c r="J16" i="59"/>
  <c r="I16" i="59"/>
  <c r="J15" i="59"/>
  <c r="I15" i="59"/>
  <c r="J14" i="59"/>
  <c r="I14" i="59"/>
  <c r="J13" i="59"/>
  <c r="I13" i="59"/>
  <c r="J12" i="59"/>
  <c r="I12" i="59"/>
  <c r="J11" i="59"/>
  <c r="I11" i="59"/>
  <c r="J10" i="59"/>
  <c r="I10" i="59"/>
  <c r="J9" i="59"/>
  <c r="I9" i="59"/>
  <c r="J8" i="59"/>
  <c r="I8" i="59"/>
  <c r="J7" i="59"/>
  <c r="I7" i="59"/>
  <c r="J6" i="59"/>
  <c r="I6" i="59"/>
  <c r="J5" i="59"/>
  <c r="I5" i="59"/>
  <c r="J4" i="59"/>
  <c r="I4" i="59"/>
  <c r="J3" i="59"/>
  <c r="I3" i="59"/>
  <c r="R20" i="28"/>
  <c r="Q20" i="28"/>
  <c r="R19" i="28"/>
  <c r="Q19" i="28"/>
  <c r="R18" i="28"/>
  <c r="Q18" i="28"/>
  <c r="R17" i="28"/>
  <c r="Q17" i="28"/>
  <c r="R16" i="28"/>
  <c r="Q16" i="28"/>
  <c r="R15" i="28"/>
  <c r="Q15" i="28"/>
  <c r="R14" i="28"/>
  <c r="Q14" i="28"/>
  <c r="R13" i="28"/>
  <c r="Q13" i="28"/>
  <c r="R12" i="28"/>
  <c r="Q12" i="28"/>
  <c r="R11" i="28"/>
  <c r="Q11" i="28"/>
  <c r="R10" i="28"/>
  <c r="Q10" i="28"/>
  <c r="R9" i="28"/>
  <c r="Q9" i="28"/>
  <c r="R8" i="28"/>
  <c r="Q8" i="28"/>
  <c r="R7" i="28"/>
  <c r="Q7" i="28"/>
  <c r="R6" i="28"/>
  <c r="Q6" i="28"/>
  <c r="R5" i="28"/>
  <c r="Q5" i="28"/>
  <c r="R4" i="28"/>
  <c r="Q4" i="28"/>
  <c r="R3" i="28"/>
  <c r="Q3" i="28"/>
  <c r="M20" i="27"/>
  <c r="L20" i="27"/>
  <c r="M19" i="27"/>
  <c r="L19" i="27"/>
  <c r="M18" i="27"/>
  <c r="L18" i="27"/>
  <c r="M17" i="27"/>
  <c r="L17" i="27"/>
  <c r="M16" i="27"/>
  <c r="L16" i="27"/>
  <c r="M15" i="27"/>
  <c r="L15" i="27"/>
  <c r="M14" i="27"/>
  <c r="L14" i="27"/>
  <c r="M13" i="27"/>
  <c r="L13" i="27"/>
  <c r="M12" i="27"/>
  <c r="L12" i="27"/>
  <c r="M11" i="27"/>
  <c r="L11" i="27"/>
  <c r="M10" i="27"/>
  <c r="L10" i="27"/>
  <c r="M9" i="27"/>
  <c r="L9" i="27"/>
  <c r="M8" i="27"/>
  <c r="L8" i="27"/>
  <c r="M7" i="27"/>
  <c r="L7" i="27"/>
  <c r="M6" i="27"/>
  <c r="L6" i="27"/>
  <c r="M5" i="27"/>
  <c r="L5" i="27"/>
  <c r="M4" i="27"/>
  <c r="L4" i="27"/>
  <c r="M3" i="27"/>
  <c r="L3" i="27"/>
  <c r="Z16" i="62" l="1"/>
  <c r="Z21" i="62"/>
  <c r="Z19" i="62"/>
  <c r="Z23" i="62"/>
  <c r="Z24" i="62"/>
  <c r="Z22" i="62"/>
  <c r="Z17" i="62"/>
  <c r="Z20" i="62"/>
  <c r="Z25" i="62"/>
  <c r="AU17" i="31"/>
  <c r="AT23" i="61"/>
  <c r="AT20" i="60"/>
  <c r="AU20" i="60"/>
  <c r="AU25" i="31"/>
  <c r="AT27" i="60"/>
  <c r="AR18" i="61"/>
  <c r="AU20" i="61"/>
  <c r="AT20" i="61"/>
  <c r="AT26" i="61"/>
  <c r="AU21" i="60"/>
  <c r="AR26" i="60"/>
  <c r="AR21" i="61"/>
  <c r="AR17" i="60"/>
  <c r="K23" i="58"/>
  <c r="K32" i="58"/>
  <c r="AR17" i="61"/>
  <c r="AU22" i="60"/>
  <c r="AR23" i="60"/>
  <c r="AR30" i="60"/>
  <c r="AR16" i="31"/>
  <c r="AT18" i="31" s="1"/>
  <c r="AU18" i="31"/>
  <c r="AR19" i="31"/>
  <c r="L21" i="58"/>
  <c r="K28" i="58"/>
  <c r="K18" i="1"/>
  <c r="K20" i="1"/>
  <c r="K24" i="6"/>
  <c r="L30" i="6"/>
  <c r="AU24" i="61"/>
  <c r="AR18" i="60"/>
  <c r="AU24" i="31"/>
  <c r="AT24" i="31"/>
  <c r="L17" i="1"/>
  <c r="K17" i="1"/>
  <c r="K23" i="1"/>
  <c r="AU19" i="61"/>
  <c r="AR22" i="61"/>
  <c r="AU23" i="61" s="1"/>
  <c r="AT24" i="61"/>
  <c r="AR16" i="60"/>
  <c r="AT22" i="60" s="1"/>
  <c r="AT25" i="60"/>
  <c r="AU25" i="60"/>
  <c r="AU29" i="60"/>
  <c r="AR21" i="31"/>
  <c r="K24" i="1"/>
  <c r="L19" i="6"/>
  <c r="K32" i="6"/>
  <c r="AT19" i="61"/>
  <c r="AR25" i="61"/>
  <c r="AR28" i="60"/>
  <c r="AR22" i="31"/>
  <c r="AU23" i="31" s="1"/>
  <c r="K20" i="58"/>
  <c r="L24" i="58"/>
  <c r="L26" i="58"/>
  <c r="K35" i="58"/>
  <c r="L18" i="1"/>
  <c r="L22" i="6"/>
  <c r="K29" i="6"/>
  <c r="L19" i="1"/>
  <c r="K22" i="1"/>
  <c r="L20" i="6"/>
  <c r="L28" i="6"/>
  <c r="L33" i="6"/>
  <c r="AR26" i="31"/>
  <c r="L19" i="58"/>
  <c r="L27" i="58"/>
  <c r="AR19" i="60"/>
  <c r="AR24" i="60"/>
  <c r="AR20" i="31"/>
  <c r="K19" i="58"/>
  <c r="L22" i="58"/>
  <c r="K24" i="58"/>
  <c r="K27" i="58"/>
  <c r="L34" i="58"/>
  <c r="K36" i="58"/>
  <c r="K19" i="1"/>
  <c r="L22" i="1"/>
  <c r="K17" i="6"/>
  <c r="K20" i="6"/>
  <c r="L23" i="6"/>
  <c r="K25" i="6"/>
  <c r="K28" i="6"/>
  <c r="L31" i="6"/>
  <c r="AB19" i="62" l="1"/>
  <c r="AC17" i="62"/>
  <c r="AB23" i="62"/>
  <c r="AB17" i="62"/>
  <c r="AC18" i="62"/>
  <c r="AC19" i="62"/>
  <c r="AB18" i="62"/>
  <c r="AC24" i="62"/>
  <c r="AB24" i="62"/>
  <c r="AB22" i="62"/>
  <c r="AC22" i="62"/>
  <c r="AB21" i="62"/>
  <c r="AC21" i="62"/>
  <c r="AB25" i="62"/>
  <c r="AC25" i="62"/>
  <c r="AC20" i="62"/>
  <c r="AB20" i="62"/>
  <c r="AC23" i="62"/>
  <c r="AU20" i="31"/>
  <c r="AT20" i="31"/>
  <c r="AU26" i="60"/>
  <c r="AT26" i="60"/>
  <c r="AU24" i="60"/>
  <c r="AT24" i="60"/>
  <c r="AT17" i="61"/>
  <c r="AU17" i="61"/>
  <c r="AU27" i="60"/>
  <c r="AT27" i="31"/>
  <c r="AT21" i="60"/>
  <c r="AU25" i="61"/>
  <c r="AT25" i="61"/>
  <c r="AU22" i="61"/>
  <c r="AT22" i="61"/>
  <c r="AU17" i="60"/>
  <c r="AT17" i="60"/>
  <c r="AU26" i="31"/>
  <c r="AT26" i="31"/>
  <c r="AT21" i="31"/>
  <c r="AU21" i="31"/>
  <c r="AT21" i="61"/>
  <c r="AU21" i="61"/>
  <c r="AT17" i="31"/>
  <c r="AU19" i="60"/>
  <c r="AT19" i="60"/>
  <c r="AT22" i="31"/>
  <c r="AU22" i="31"/>
  <c r="AT28" i="60"/>
  <c r="AU28" i="60"/>
  <c r="AT29" i="60"/>
  <c r="AU18" i="60"/>
  <c r="AT18" i="60"/>
  <c r="AT19" i="31"/>
  <c r="AU19" i="31"/>
  <c r="AT23" i="60"/>
  <c r="AU23" i="60"/>
  <c r="AU27" i="31"/>
  <c r="AU26" i="61"/>
  <c r="AU18" i="61"/>
  <c r="AT18" i="61"/>
  <c r="AT25" i="31"/>
  <c r="AT23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</author>
  </authors>
  <commentList>
    <comment ref="AQ18" authorId="0" shapeId="0" xr:uid="{00000000-0006-0000-0400-000001000000}">
      <text>
        <r>
          <rPr>
            <sz val="9"/>
            <rFont val="Times New Roman"/>
          </rPr>
          <t>DSQ v disciplině za manipulaci se zbraní - vypadnutí pistole z pouzdra v průběhu plnění části disciplíny s dlouhou zbraní.
Bez ohledu na výše uvedené hodnocení discipliny 0 - nesplnění požadavku na hodnocení</t>
        </r>
      </text>
    </comment>
  </commentList>
</comments>
</file>

<file path=xl/sharedStrings.xml><?xml version="1.0" encoding="utf-8"?>
<sst xmlns="http://schemas.openxmlformats.org/spreadsheetml/2006/main" count="3225" uniqueCount="434">
  <si>
    <t>(2)           jméno</t>
  </si>
  <si>
    <t>T1</t>
  </si>
  <si>
    <t>T2</t>
  </si>
  <si>
    <t>T3</t>
  </si>
  <si>
    <t>T4</t>
  </si>
  <si>
    <t>T5</t>
  </si>
  <si>
    <t>body</t>
  </si>
  <si>
    <t>pen.</t>
  </si>
  <si>
    <t>čas</t>
  </si>
  <si>
    <t>výsledek</t>
  </si>
  <si>
    <t>(3)         jméno</t>
  </si>
  <si>
    <t>T6</t>
  </si>
  <si>
    <t>T7</t>
  </si>
  <si>
    <t>T8</t>
  </si>
  <si>
    <t>T9</t>
  </si>
  <si>
    <t>T10</t>
  </si>
  <si>
    <t>(4)           jméno</t>
  </si>
  <si>
    <t>(5)             jméno</t>
  </si>
  <si>
    <t>mezi-
výsledek</t>
  </si>
  <si>
    <t>červená =</t>
  </si>
  <si>
    <t>chybějící zásah v terči = 0,00 v disciplině</t>
  </si>
  <si>
    <t>VÝSLEDKOVÁ  LISTINA</t>
  </si>
  <si>
    <t>Název soutěže</t>
  </si>
  <si>
    <t>Útočná puška</t>
  </si>
  <si>
    <t>Č.sout.</t>
  </si>
  <si>
    <t>0922</t>
  </si>
  <si>
    <t>Pořadatel</t>
  </si>
  <si>
    <t>KVZ Polná</t>
  </si>
  <si>
    <t>Ročník</t>
  </si>
  <si>
    <t>XVI.</t>
  </si>
  <si>
    <t>Termín konání</t>
  </si>
  <si>
    <t>22.10.2022</t>
  </si>
  <si>
    <t>Kolo</t>
  </si>
  <si>
    <t>Místo konání</t>
  </si>
  <si>
    <t>Střelnice SSK Batelov</t>
  </si>
  <si>
    <t>Počet účastníků</t>
  </si>
  <si>
    <t>Disciplíny</t>
  </si>
  <si>
    <t>Dle propozic</t>
  </si>
  <si>
    <t>Herní systém</t>
  </si>
  <si>
    <t>do hodnocení součet všech disciplin</t>
  </si>
  <si>
    <t>Protesty</t>
  </si>
  <si>
    <t xml:space="preserve"> - </t>
  </si>
  <si>
    <t>Diskvalifikace</t>
  </si>
  <si>
    <t>M.Svoboda diskvalifikace v disciplině "Náhlá smrt" (bezpečnost)</t>
  </si>
  <si>
    <t>Hlavní rozhodčí</t>
  </si>
  <si>
    <t>Jiří Zvolánek</t>
  </si>
  <si>
    <t>Ředitel soutěže</t>
  </si>
  <si>
    <t>Ing. Karel Smejkal</t>
  </si>
  <si>
    <t>Jméno, Příjmení, Titul</t>
  </si>
  <si>
    <t>Organizace, klub</t>
  </si>
  <si>
    <t>Číslo
průkazu</t>
  </si>
  <si>
    <t>Přesná
střelba</t>
  </si>
  <si>
    <t>Disc. 2</t>
  </si>
  <si>
    <t>Disc. 3</t>
  </si>
  <si>
    <t>Disc. 4</t>
  </si>
  <si>
    <r>
      <rPr>
        <sz val="10"/>
        <rFont val="Times New Roman CE"/>
        <charset val="238"/>
      </rPr>
      <t xml:space="preserve">Náhlá smrt
</t>
    </r>
    <r>
      <rPr>
        <sz val="8"/>
        <rFont val="Times New Roman CE"/>
        <charset val="238"/>
      </rPr>
      <t>chybějící zásah v terči (červená) = 0,00 v disciplině</t>
    </r>
  </si>
  <si>
    <t>CELKEM</t>
  </si>
  <si>
    <t>BODY</t>
  </si>
  <si>
    <t>POŘADÍ</t>
  </si>
  <si>
    <t>Vít Vodrážka</t>
  </si>
  <si>
    <t>3259</t>
  </si>
  <si>
    <t>I.</t>
  </si>
  <si>
    <t>Robert Havelka</t>
  </si>
  <si>
    <t>0719</t>
  </si>
  <si>
    <t>II.</t>
  </si>
  <si>
    <t>Michal Svoboda</t>
  </si>
  <si>
    <t>KVZ Policie Počátky</t>
  </si>
  <si>
    <t>0195</t>
  </si>
  <si>
    <t>DSQ</t>
  </si>
  <si>
    <t>III.</t>
  </si>
  <si>
    <t>Radek Dvořák</t>
  </si>
  <si>
    <t>0492</t>
  </si>
  <si>
    <t>4.</t>
  </si>
  <si>
    <t>Viktor Fuksa</t>
  </si>
  <si>
    <t>5131</t>
  </si>
  <si>
    <t>5.</t>
  </si>
  <si>
    <t>3424</t>
  </si>
  <si>
    <t>6.</t>
  </si>
  <si>
    <t>Jan Bělohlávek, Ing.</t>
  </si>
  <si>
    <t>0093</t>
  </si>
  <si>
    <t>7.</t>
  </si>
  <si>
    <t>Milan Doležal</t>
  </si>
  <si>
    <t>0415</t>
  </si>
  <si>
    <t>8.</t>
  </si>
  <si>
    <t>Bohumil Herceg</t>
  </si>
  <si>
    <t>0745</t>
  </si>
  <si>
    <t>9.</t>
  </si>
  <si>
    <t>Karel Smejkal, Ing</t>
  </si>
  <si>
    <t>5208</t>
  </si>
  <si>
    <t>10.</t>
  </si>
  <si>
    <t>Marian Cap</t>
  </si>
  <si>
    <t>3784</t>
  </si>
  <si>
    <t>11.</t>
  </si>
  <si>
    <t>Ředitel soutěže:</t>
  </si>
  <si>
    <t>2-422</t>
  </si>
  <si>
    <t>1-190</t>
  </si>
  <si>
    <t>Hlavní rozhodčí:</t>
  </si>
  <si>
    <t>2-290</t>
  </si>
  <si>
    <t>Další rozhodčí:</t>
  </si>
  <si>
    <t>Ing. Jan Bělohlávek</t>
  </si>
  <si>
    <t>1-044</t>
  </si>
  <si>
    <t>Zdeněk Vala</t>
  </si>
  <si>
    <t>2-288</t>
  </si>
  <si>
    <t>3-385</t>
  </si>
  <si>
    <t>1-098</t>
  </si>
  <si>
    <t>3-636</t>
  </si>
  <si>
    <t>3-637</t>
  </si>
  <si>
    <t>0920</t>
  </si>
  <si>
    <t>XV.</t>
  </si>
  <si>
    <t>23.10.2021</t>
  </si>
  <si>
    <t>14 (+1 mimo soutěž)</t>
  </si>
  <si>
    <t>Ing. Lukáš Vomela</t>
  </si>
  <si>
    <t>Petr Růžička</t>
  </si>
  <si>
    <t>5334</t>
  </si>
  <si>
    <t>Pavel Červenka</t>
  </si>
  <si>
    <t>KVZ Pelhřimov</t>
  </si>
  <si>
    <t>5085</t>
  </si>
  <si>
    <t>Pavel Vlček, Ing.</t>
  </si>
  <si>
    <t>3244</t>
  </si>
  <si>
    <t>Jaroslav Kostříž</t>
  </si>
  <si>
    <t>5773</t>
  </si>
  <si>
    <t>Pavel Čurda, MUDr.</t>
  </si>
  <si>
    <t>0350</t>
  </si>
  <si>
    <t>12.</t>
  </si>
  <si>
    <t>13.</t>
  </si>
  <si>
    <t>14.</t>
  </si>
  <si>
    <t>Lukáš Vomela, Ing.</t>
  </si>
  <si>
    <t>3279</t>
  </si>
  <si>
    <t>MIMO SOUTĚŽ</t>
  </si>
  <si>
    <t>0921</t>
  </si>
  <si>
    <t>XIV.</t>
  </si>
  <si>
    <t>26.10.2019</t>
  </si>
  <si>
    <t>JUDr. Ladislav Dolejší</t>
  </si>
  <si>
    <t>Antonín Jelínek</t>
  </si>
  <si>
    <t>1045</t>
  </si>
  <si>
    <t>Ladislav Dolejší, JUDr.</t>
  </si>
  <si>
    <t>4597</t>
  </si>
  <si>
    <t>XIII.</t>
  </si>
  <si>
    <t>27.10.2018</t>
  </si>
  <si>
    <t>19 (12x UPu+VPs / 7x SKs)</t>
  </si>
  <si>
    <t>Náhlá
smrt</t>
  </si>
  <si>
    <t>UPu + VPs</t>
  </si>
  <si>
    <t>Pavel Koltai</t>
  </si>
  <si>
    <t>KVZ Telč</t>
  </si>
  <si>
    <t>5482</t>
  </si>
  <si>
    <t>Michael Horák</t>
  </si>
  <si>
    <t>David Šťastný</t>
  </si>
  <si>
    <t>5456</t>
  </si>
  <si>
    <t>Milan Lapka</t>
  </si>
  <si>
    <t>0720</t>
  </si>
  <si>
    <t>SKs</t>
  </si>
  <si>
    <t>3120</t>
  </si>
  <si>
    <t>Ivan Vala</t>
  </si>
  <si>
    <t>4264</t>
  </si>
  <si>
    <t>0913</t>
  </si>
  <si>
    <t>XII.</t>
  </si>
  <si>
    <t>Vyplňte tak, aby bylo
možno soutěž a její
výsledky jednoznačně
vyhodnotit.  Děkujeme</t>
  </si>
  <si>
    <t>Mgr. Karel Foltýn</t>
  </si>
  <si>
    <t xml:space="preserve">Kontakt: </t>
  </si>
  <si>
    <t>David Nikodým, Bc.</t>
  </si>
  <si>
    <t>Karel Foltýn, Mgr.</t>
  </si>
  <si>
    <t>4045</t>
  </si>
  <si>
    <t>KVZ Pol. Počátky</t>
  </si>
  <si>
    <t>0914</t>
  </si>
  <si>
    <t>XI.</t>
  </si>
  <si>
    <t>Bc. Lukáš Vomela</t>
  </si>
  <si>
    <t>Tibor Ladič</t>
  </si>
  <si>
    <t>SKP Třebíč</t>
  </si>
  <si>
    <t>Lukáš Vomela, Bc.</t>
  </si>
  <si>
    <t>Josef Doležel</t>
  </si>
  <si>
    <t>KVZ Třebíč</t>
  </si>
  <si>
    <t>0423</t>
  </si>
  <si>
    <t>15.</t>
  </si>
  <si>
    <t>16.</t>
  </si>
  <si>
    <t>Stanislav Svoboda</t>
  </si>
  <si>
    <t>2724</t>
  </si>
  <si>
    <t>17.</t>
  </si>
  <si>
    <t>Vlad. Pavel Škareda</t>
  </si>
  <si>
    <t>18.</t>
  </si>
  <si>
    <t>X.</t>
  </si>
  <si>
    <t>David Nikodým</t>
  </si>
  <si>
    <t xml:space="preserve">  </t>
  </si>
  <si>
    <t>0918</t>
  </si>
  <si>
    <t>IX.</t>
  </si>
  <si>
    <t>Třebíč</t>
  </si>
  <si>
    <t>Karel Smejkal, Ing.</t>
  </si>
  <si>
    <t>Tomáš Nikrmayer</t>
  </si>
  <si>
    <t>SSK Batelov</t>
  </si>
  <si>
    <t>Josef Kopřiva</t>
  </si>
  <si>
    <t>5198</t>
  </si>
  <si>
    <t>Miroslav Janák</t>
  </si>
  <si>
    <t>VIII.</t>
  </si>
  <si>
    <t>Kontakt: 736713074</t>
  </si>
  <si>
    <t>Jaroslav Caprata</t>
  </si>
  <si>
    <t>Jan Hrdonka</t>
  </si>
  <si>
    <t>Tomáš Líbenek</t>
  </si>
  <si>
    <t>0912</t>
  </si>
  <si>
    <t>Jelínek - disc. 2 - během discipliny vypadnutí nabité zbraně z pouzdra</t>
  </si>
  <si>
    <t>Kontakt: 775033377</t>
  </si>
  <si>
    <t>Příjmení, jméno</t>
  </si>
  <si>
    <t>Vodrážka Vít</t>
  </si>
  <si>
    <t>Bělohlávek Jan, Ing.</t>
  </si>
  <si>
    <t>Foltýn Karel, Mgr.</t>
  </si>
  <si>
    <t>Vomela Lukáš, Bc.</t>
  </si>
  <si>
    <t>Doležel Josef</t>
  </si>
  <si>
    <t>Doležal Milan</t>
  </si>
  <si>
    <t>Herceg Bohumil</t>
  </si>
  <si>
    <t>Čurda Pavel, MUDr.</t>
  </si>
  <si>
    <t>Bělohlávek Jan, Ing. - PPŠ</t>
  </si>
  <si>
    <t>Vomela Lukáš, Bc. - kolim.</t>
  </si>
  <si>
    <t>Smejkal Karel, Ing.</t>
  </si>
  <si>
    <t>Zvolánek Jiří</t>
  </si>
  <si>
    <t>Jelínek Antonín</t>
  </si>
  <si>
    <t>DQ</t>
  </si>
  <si>
    <t>Volný závod ve střelbě samonabíjecí puškou</t>
  </si>
  <si>
    <t>VII.</t>
  </si>
  <si>
    <t>Vyplňte tak, aby bylo</t>
  </si>
  <si>
    <t>možno soutěž a její</t>
  </si>
  <si>
    <t>výsledky jednoznačně</t>
  </si>
  <si>
    <t>vyhodnotit.  Děkujeme</t>
  </si>
  <si>
    <t>Jan Bělohlávek</t>
  </si>
  <si>
    <t>Číslo</t>
  </si>
  <si>
    <t>Disc.č.1</t>
  </si>
  <si>
    <t>Disc.č.2</t>
  </si>
  <si>
    <t>Disc.č.3</t>
  </si>
  <si>
    <t>Disc.č.4</t>
  </si>
  <si>
    <t>Disc.č.5</t>
  </si>
  <si>
    <t>průkazu</t>
  </si>
  <si>
    <t>Vomela Lukáš</t>
  </si>
  <si>
    <t>Ladič Tibor</t>
  </si>
  <si>
    <t>Fuksa Viktor</t>
  </si>
  <si>
    <t>Dvořák Radek</t>
  </si>
  <si>
    <t>Kratochvíl Jan</t>
  </si>
  <si>
    <t>Kopřiva Josef</t>
  </si>
  <si>
    <t>Ivo Dohnal</t>
  </si>
  <si>
    <t>Kontakt: 736 248 354</t>
  </si>
  <si>
    <t>Sečka Aleš, Ing.</t>
  </si>
  <si>
    <t>3785</t>
  </si>
  <si>
    <t>Dohnal Ivo</t>
  </si>
  <si>
    <t>4231</t>
  </si>
  <si>
    <t>Líbenek Tomáš</t>
  </si>
  <si>
    <t>Volný závod ve střelbě samonabíjecí puškou a pistolí</t>
  </si>
  <si>
    <t>0902</t>
  </si>
  <si>
    <t>VI.</t>
  </si>
  <si>
    <t>Šváb - disc. 2 a 4 - nepoužití ochrany zraku</t>
  </si>
  <si>
    <t>Kontakt: 773380882</t>
  </si>
  <si>
    <t>Bělohlávek st.</t>
  </si>
  <si>
    <t>Líbenek Tomáš M16</t>
  </si>
  <si>
    <t>SSK Milevsko</t>
  </si>
  <si>
    <t>Elišák Milan</t>
  </si>
  <si>
    <t>SSK Nové Lesy</t>
  </si>
  <si>
    <t>Melichar Tomáš</t>
  </si>
  <si>
    <t xml:space="preserve">Líbenek Tomáš  M1 </t>
  </si>
  <si>
    <t>Čurda Pavel</t>
  </si>
  <si>
    <t>Foltýn Karel</t>
  </si>
  <si>
    <t>Skočdopole Jan</t>
  </si>
  <si>
    <t>4902</t>
  </si>
  <si>
    <t>Šváb Aleš</t>
  </si>
  <si>
    <t>Ing. Pavel Vlček</t>
  </si>
  <si>
    <t>Kontakt: 606664024</t>
  </si>
  <si>
    <t>Čížek Jan</t>
  </si>
  <si>
    <t>Vlček Pavel</t>
  </si>
  <si>
    <t>Bělohlávek ml.</t>
  </si>
  <si>
    <t>0094</t>
  </si>
  <si>
    <t>Fišer Jan</t>
  </si>
  <si>
    <t>Kříž Zdeněk</t>
  </si>
  <si>
    <t>Ing. Vít Vodrážka</t>
  </si>
  <si>
    <t>Caprata Jar. - works</t>
  </si>
  <si>
    <t>K5</t>
  </si>
  <si>
    <t>Brož Václav</t>
  </si>
  <si>
    <t>3849</t>
  </si>
  <si>
    <t xml:space="preserve">Bělohlávek Jan - 58 </t>
  </si>
  <si>
    <t>Caprata Jar. - beryl</t>
  </si>
  <si>
    <t>Líbenek Tomáš  Colt</t>
  </si>
  <si>
    <t>Hrdonka Jan</t>
  </si>
  <si>
    <t xml:space="preserve">Bělohlávek Jan - sks </t>
  </si>
  <si>
    <t>Horák Leoš</t>
  </si>
  <si>
    <t>4773</t>
  </si>
  <si>
    <t>19.</t>
  </si>
  <si>
    <t>V.</t>
  </si>
  <si>
    <t>Caprata Jar. - Dlask</t>
  </si>
  <si>
    <t>IPSC KS</t>
  </si>
  <si>
    <t>Caprata Jar. - AK</t>
  </si>
  <si>
    <t xml:space="preserve">Bělohlávek Jan, Ing. </t>
  </si>
  <si>
    <t>Vlček Pavel, Ing.</t>
  </si>
  <si>
    <t>Bokůvka Tomáš</t>
  </si>
  <si>
    <t>IPSC Znojmo</t>
  </si>
  <si>
    <t xml:space="preserve">Líbenek Tom. - M1 </t>
  </si>
  <si>
    <t>Líbenek Tom. - M16</t>
  </si>
  <si>
    <t>SSK N. Lesy</t>
  </si>
  <si>
    <t>Bloudíček Jan</t>
  </si>
  <si>
    <t>ARCO Ji.</t>
  </si>
  <si>
    <t>Váňa Václav</t>
  </si>
  <si>
    <t>Kourek Miroslav</t>
  </si>
  <si>
    <t>Šutera Josef</t>
  </si>
  <si>
    <t>1807</t>
  </si>
  <si>
    <t xml:space="preserve">Bělohlávek Jan </t>
  </si>
  <si>
    <t>Krupica Radek</t>
  </si>
  <si>
    <t>SSK Okříšky</t>
  </si>
  <si>
    <t>Líbenek Tomáš   M1</t>
  </si>
  <si>
    <t>Vala Zdeněk</t>
  </si>
  <si>
    <t>Kotoun Petr</t>
  </si>
  <si>
    <t>ČSS Batelov</t>
  </si>
  <si>
    <t>Dvořák Jan</t>
  </si>
  <si>
    <t>IV.</t>
  </si>
  <si>
    <t>Švarc Václav</t>
  </si>
  <si>
    <t>KVZ Počátky</t>
  </si>
  <si>
    <t>Bělohlávek Jan</t>
  </si>
  <si>
    <t>Caprata Jaroslav</t>
  </si>
  <si>
    <t>Dolák Karel</t>
  </si>
  <si>
    <t>Bena Svatopluk</t>
  </si>
  <si>
    <t>Krob Pavel</t>
  </si>
  <si>
    <t>Kafka Antonín</t>
  </si>
  <si>
    <t>Yao Yuan Sig</t>
  </si>
  <si>
    <t>Šváb Aleš AR15</t>
  </si>
  <si>
    <t>Líbenek Tomáš M1</t>
  </si>
  <si>
    <t>Šváb Aleš Ruger</t>
  </si>
  <si>
    <t>Líbenek Tomáš G</t>
  </si>
  <si>
    <t>Capratová Zuzana</t>
  </si>
  <si>
    <t>Yao Yuan M 1C</t>
  </si>
  <si>
    <t>Rosický Tomáš</t>
  </si>
  <si>
    <t>2392</t>
  </si>
  <si>
    <t>perkusní karabina Sharps 1859</t>
  </si>
  <si>
    <t>Janoušek Tomáš</t>
  </si>
  <si>
    <t>20.</t>
  </si>
  <si>
    <t>Trnka Bohumil 22LR</t>
  </si>
  <si>
    <t>zbraň ráže .22LR</t>
  </si>
  <si>
    <t>Caprata Jroslav</t>
  </si>
  <si>
    <t>SK St. Boleslav</t>
  </si>
  <si>
    <t>SSK Telč</t>
  </si>
  <si>
    <t>Dolák Karerl</t>
  </si>
  <si>
    <t>Oswald Martin</t>
  </si>
  <si>
    <t>Svoboda Richard</t>
  </si>
  <si>
    <t>SSK Jihlava</t>
  </si>
  <si>
    <t>Fikarová Kateřina</t>
  </si>
  <si>
    <t>Samonabíjecí puška</t>
  </si>
  <si>
    <t>Boček Marek</t>
  </si>
  <si>
    <t>Procházka Roman</t>
  </si>
  <si>
    <t>Burian Luboš</t>
  </si>
  <si>
    <t>Svoboda Vladimír</t>
  </si>
  <si>
    <t>21.</t>
  </si>
  <si>
    <t>Kafka Antonín PSL</t>
  </si>
  <si>
    <t>Kafka Antonín M16 A3</t>
  </si>
  <si>
    <t>Šváb Antonín Mini 30</t>
  </si>
  <si>
    <t>Šváb Antonín M1</t>
  </si>
  <si>
    <t>Snopek Josef</t>
  </si>
  <si>
    <t>Caprata Jaroslav M1A</t>
  </si>
  <si>
    <t>ASK St. Boleslav</t>
  </si>
  <si>
    <t>Šváb Aleš M14</t>
  </si>
  <si>
    <t>Oswald Martin CZ 858</t>
  </si>
  <si>
    <t>Herceger Bohumil</t>
  </si>
  <si>
    <t>Yao Yuan SIG</t>
  </si>
  <si>
    <t>Lamaž Třebíč</t>
  </si>
  <si>
    <t>Trnka Bohumil Saiga</t>
  </si>
  <si>
    <t>Čermák Roman</t>
  </si>
  <si>
    <t>Trnka Bohumil HK</t>
  </si>
  <si>
    <t>Yao Yuan FN</t>
  </si>
  <si>
    <t xml:space="preserve">Dolák Karel </t>
  </si>
  <si>
    <t>Oswald Martin HK</t>
  </si>
  <si>
    <t>Caprata Jaroslav HK</t>
  </si>
  <si>
    <t>Pokorný František</t>
  </si>
  <si>
    <t>4432</t>
  </si>
  <si>
    <t>22.</t>
  </si>
  <si>
    <t>Yuan Yao</t>
  </si>
  <si>
    <t>Medřický Radek</t>
  </si>
  <si>
    <t>1801</t>
  </si>
  <si>
    <t>Liga Vysočiny ve střelbě  útočnou puškou</t>
  </si>
  <si>
    <t>Kontakt:</t>
  </si>
  <si>
    <t>724159295</t>
  </si>
  <si>
    <t>Klub</t>
  </si>
  <si>
    <t>POŘ.</t>
  </si>
  <si>
    <t>LAMAŽ Třebíč</t>
  </si>
  <si>
    <t>Šerý Jiří</t>
  </si>
  <si>
    <t>SQUAD Jihlava</t>
  </si>
  <si>
    <t>Trnka Bohumil</t>
  </si>
  <si>
    <t>118</t>
  </si>
  <si>
    <t>Sklenář Jiří</t>
  </si>
  <si>
    <t>ASK St. Bol.</t>
  </si>
  <si>
    <t>Lacko Aleš</t>
  </si>
  <si>
    <t>Vala Ivan</t>
  </si>
  <si>
    <t>Pekárek Géza</t>
  </si>
  <si>
    <t>2129</t>
  </si>
  <si>
    <t>23.</t>
  </si>
  <si>
    <t>Trnková Eva</t>
  </si>
  <si>
    <t>24.</t>
  </si>
  <si>
    <t>775033377</t>
  </si>
  <si>
    <t>112</t>
  </si>
  <si>
    <t>Aleš Šváb</t>
  </si>
  <si>
    <t>Tomáš Melichar</t>
  </si>
  <si>
    <t>Vladimír Krejča</t>
  </si>
  <si>
    <t>1433</t>
  </si>
  <si>
    <t>Ladislav Žemlička</t>
  </si>
  <si>
    <t>KVZ Týn n.Vl.</t>
  </si>
  <si>
    <t>3435</t>
  </si>
  <si>
    <t>Jiří Sklenář</t>
  </si>
  <si>
    <t>Pavel Čurda</t>
  </si>
  <si>
    <t>Géza Pekárek</t>
  </si>
  <si>
    <t>724149295</t>
  </si>
  <si>
    <t>Chaloupek Jan</t>
  </si>
  <si>
    <t>SSK Přelouč</t>
  </si>
  <si>
    <t>13900</t>
  </si>
  <si>
    <t>Huttla Václav</t>
  </si>
  <si>
    <t>13094</t>
  </si>
  <si>
    <t>Mgr. Pavel Vodrážka</t>
  </si>
  <si>
    <t>606664024</t>
  </si>
  <si>
    <t>Trnka Bohumil s.</t>
  </si>
  <si>
    <t>Bělohlávek Jan st.</t>
  </si>
  <si>
    <t>Kratochvíl Petr</t>
  </si>
  <si>
    <t>4265</t>
  </si>
  <si>
    <t>Vodrážka Pavel</t>
  </si>
  <si>
    <t>3258</t>
  </si>
  <si>
    <t>Petrů Karel</t>
  </si>
  <si>
    <t>Marek Ludvík</t>
  </si>
  <si>
    <t>Dupač Stanislav</t>
  </si>
  <si>
    <t>XVII.</t>
  </si>
  <si>
    <t>Robert Havelka 3-637</t>
  </si>
  <si>
    <t>Ing. Lukáš Vomela 2-289</t>
  </si>
  <si>
    <t>T suma</t>
  </si>
  <si>
    <t>VÝSLEDKOVÁ  LISTINA - Útočná puška - …..........................</t>
  </si>
  <si>
    <t>Ředitel soutěže v. r.</t>
  </si>
  <si>
    <t>Hlavní rozhodčí v. r.</t>
  </si>
  <si>
    <t>Další funkcionáři:</t>
  </si>
  <si>
    <t>Předseda HK:</t>
  </si>
  <si>
    <t>Zdravotník:</t>
  </si>
  <si>
    <t>Zdeněk Vala 2-288</t>
  </si>
  <si>
    <t>Řídící střelby:</t>
  </si>
  <si>
    <t>Terčový rozhodčí:</t>
  </si>
  <si>
    <t>Tajemník soutěže:</t>
  </si>
  <si>
    <t>Vít Vodrážka 1-098</t>
  </si>
  <si>
    <t>Správce střelnice:</t>
  </si>
  <si>
    <t>Inspektor zbraní:</t>
  </si>
  <si>
    <t>Ing. Jan Bělohlávek 1-044</t>
  </si>
  <si>
    <t>Jiří Trávníček (SSK Batelov)</t>
  </si>
  <si>
    <t>Ukončení soutěže v  13:15    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</si>
</sst>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_ "/>
  </numFmts>
  <fonts count="41" x14ac:knownFonts="1">
    <font>
      <sz val="11"/>
      <color indexed="8"/>
      <name val="Calibri"/>
      <charset val="238"/>
    </font>
    <font>
      <sz val="10"/>
      <name val="Arial CE"/>
      <charset val="238"/>
    </font>
    <font>
      <b/>
      <sz val="2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b/>
      <sz val="10"/>
      <name val="Times New Roman CE"/>
      <charset val="238"/>
    </font>
    <font>
      <sz val="10"/>
      <color indexed="22"/>
      <name val="Times New Roman CE"/>
      <charset val="238"/>
    </font>
    <font>
      <b/>
      <sz val="11"/>
      <name val="Times New Roman CE"/>
      <charset val="238"/>
    </font>
    <font>
      <i/>
      <sz val="8"/>
      <name val="Times New Roman CE"/>
      <charset val="238"/>
    </font>
    <font>
      <sz val="9"/>
      <name val="Times New Roman CE"/>
      <charset val="238"/>
    </font>
    <font>
      <sz val="10"/>
      <name val="Arial"/>
      <charset val="238"/>
    </font>
    <font>
      <sz val="11"/>
      <color theme="1"/>
      <name val="Calibri"/>
      <charset val="238"/>
      <scheme val="minor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b/>
      <sz val="10"/>
      <color indexed="8"/>
      <name val="Arial CE"/>
      <charset val="238"/>
    </font>
    <font>
      <sz val="10"/>
      <name val="Times New Roman"/>
      <charset val="238"/>
    </font>
    <font>
      <sz val="10"/>
      <color indexed="8"/>
      <name val="Arial"/>
      <charset val="238"/>
    </font>
    <font>
      <sz val="9"/>
      <name val="Arial"/>
      <charset val="238"/>
    </font>
    <font>
      <b/>
      <sz val="8"/>
      <name val="Times New Roman CE"/>
      <charset val="238"/>
    </font>
    <font>
      <b/>
      <sz val="10"/>
      <name val="Arial"/>
      <charset val="238"/>
    </font>
    <font>
      <b/>
      <sz val="10"/>
      <color indexed="8"/>
      <name val="Arial"/>
      <charset val="238"/>
    </font>
    <font>
      <b/>
      <sz val="12"/>
      <color indexed="10"/>
      <name val="Arial"/>
      <charset val="238"/>
    </font>
    <font>
      <sz val="11"/>
      <name val="Arial"/>
      <charset val="238"/>
    </font>
    <font>
      <b/>
      <sz val="11"/>
      <name val="Arial"/>
      <charset val="238"/>
    </font>
    <font>
      <sz val="11"/>
      <color indexed="8"/>
      <name val="Arial"/>
      <charset val="238"/>
    </font>
    <font>
      <b/>
      <sz val="11"/>
      <color indexed="8"/>
      <name val="Arial"/>
      <charset val="238"/>
    </font>
    <font>
      <b/>
      <sz val="8"/>
      <name val="Arial"/>
      <charset val="238"/>
    </font>
    <font>
      <sz val="10"/>
      <name val="Bookman Old Style"/>
      <charset val="238"/>
    </font>
    <font>
      <sz val="8"/>
      <name val="Times New Roman CE"/>
      <charset val="238"/>
    </font>
    <font>
      <sz val="9"/>
      <name val="Times New Roman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1"/>
      <name val="Arial CE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1"/>
      <name val="Bookman Old Style"/>
      <family val="1"/>
      <charset val="238"/>
    </font>
    <font>
      <sz val="11"/>
      <color indexed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rgb="FFFDE11C"/>
        <bgColor indexed="64"/>
      </patternFill>
    </fill>
    <fill>
      <patternFill patternType="solid">
        <fgColor rgb="FFBFD8C2"/>
        <bgColor indexed="64"/>
      </patternFill>
    </fill>
    <fill>
      <patternFill patternType="solid">
        <fgColor rgb="FFFD5C0C"/>
        <bgColor indexed="64"/>
      </patternFill>
    </fill>
    <fill>
      <patternFill patternType="solid">
        <fgColor rgb="FFF9680D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0"/>
      </patternFill>
    </fill>
  </fills>
  <borders count="2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auto="1"/>
      </bottom>
      <diagonal/>
    </border>
    <border>
      <left style="thin">
        <color indexed="8"/>
      </left>
      <right/>
      <top style="hair">
        <color indexed="8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rgb="FF000000"/>
      </bottom>
      <diagonal/>
    </border>
    <border>
      <left style="thin">
        <color indexed="8"/>
      </left>
      <right style="hair">
        <color indexed="8"/>
      </right>
      <top/>
      <bottom style="thin">
        <color auto="1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rgb="FF000000"/>
      </left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thin">
        <color rgb="FF000000"/>
      </left>
      <right style="hair">
        <color rgb="FF000000"/>
      </right>
      <top/>
      <bottom style="hair">
        <color indexed="8"/>
      </bottom>
      <diagonal/>
    </border>
    <border>
      <left style="hair">
        <color rgb="FF000000"/>
      </left>
      <right style="hair">
        <color rgb="FF000000"/>
      </right>
      <top/>
      <bottom style="hair">
        <color indexed="8"/>
      </bottom>
      <diagonal/>
    </border>
    <border>
      <left style="thin">
        <color rgb="FF000000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indexed="8"/>
      </bottom>
      <diagonal/>
    </border>
    <border>
      <left style="hair">
        <color rgb="FF000000"/>
      </left>
      <right/>
      <top/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/>
      <right style="thin">
        <color rgb="FF000000"/>
      </right>
      <top style="thin">
        <color indexed="8"/>
      </top>
      <bottom/>
      <diagonal/>
    </border>
    <border>
      <left/>
      <right style="thin">
        <color rgb="FF000000"/>
      </right>
      <top/>
      <bottom style="hair">
        <color indexed="8"/>
      </bottom>
      <diagonal/>
    </border>
    <border>
      <left style="hair">
        <color rgb="FF000000"/>
      </left>
      <right style="thin">
        <color rgb="FF000000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thin">
        <color rgb="FF000000"/>
      </right>
      <top/>
      <bottom style="hair">
        <color indexed="8"/>
      </bottom>
      <diagonal/>
    </border>
    <border>
      <left/>
      <right style="hair">
        <color rgb="FF000000"/>
      </right>
      <top/>
      <bottom style="hair">
        <color indexed="8"/>
      </bottom>
      <diagonal/>
    </border>
    <border>
      <left style="hair">
        <color rgb="FF000000"/>
      </left>
      <right style="thin">
        <color rgb="FF000000"/>
      </right>
      <top style="hair">
        <color indexed="8"/>
      </top>
      <bottom style="hair">
        <color indexed="8"/>
      </bottom>
      <diagonal/>
    </border>
    <border>
      <left/>
      <right style="hair">
        <color rgb="FF000000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rgb="FF000000"/>
      </left>
      <right style="hair">
        <color indexed="8"/>
      </right>
      <top/>
      <bottom style="hair">
        <color indexed="8"/>
      </bottom>
      <diagonal/>
    </border>
    <border>
      <left style="thin">
        <color rgb="FF000000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hair">
        <color indexed="8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thin">
        <color auto="1"/>
      </bottom>
      <diagonal/>
    </border>
    <border>
      <left style="hair">
        <color rgb="FF000000"/>
      </left>
      <right/>
      <top style="hair">
        <color indexed="8"/>
      </top>
      <bottom/>
      <diagonal/>
    </border>
    <border>
      <left style="hair">
        <color rgb="FF000000"/>
      </left>
      <right style="hair">
        <color indexed="8"/>
      </right>
      <top style="hair">
        <color rgb="FF000000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indexed="8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rgb="FF000000"/>
      </right>
      <top/>
      <bottom style="hair">
        <color indexed="8"/>
      </bottom>
      <diagonal/>
    </border>
    <border>
      <left style="thin">
        <color indexed="64"/>
      </left>
      <right style="hair">
        <color rgb="FF000000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 style="thin">
        <color rgb="FF000000"/>
      </right>
      <top style="hair">
        <color indexed="8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8"/>
      </bottom>
      <diagonal/>
    </border>
    <border>
      <left style="thin">
        <color indexed="64"/>
      </left>
      <right style="hair">
        <color rgb="FF000000"/>
      </right>
      <top style="hair">
        <color indexed="8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indexed="8"/>
      </top>
      <bottom style="thin">
        <color auto="1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rgb="FF000000"/>
      </left>
      <right/>
      <top style="hair">
        <color rgb="FF000000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rgb="FF000000"/>
      </right>
      <top style="hair">
        <color indexed="8"/>
      </top>
      <bottom style="thin">
        <color indexed="8"/>
      </bottom>
      <diagonal/>
    </border>
    <border>
      <left/>
      <right style="hair">
        <color rgb="FF000000"/>
      </right>
      <top style="hair">
        <color indexed="8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thin">
        <color indexed="8"/>
      </right>
      <top/>
      <bottom style="hair">
        <color indexed="8"/>
      </bottom>
      <diagonal/>
    </border>
    <border>
      <left style="hair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 style="thin">
        <color indexed="8"/>
      </right>
      <top style="hair">
        <color rgb="FF000000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indexed="8"/>
      </top>
      <bottom style="thin">
        <color auto="1"/>
      </bottom>
      <diagonal/>
    </border>
    <border>
      <left style="hair">
        <color rgb="FF000000"/>
      </left>
      <right style="thin">
        <color indexed="8"/>
      </right>
      <top style="hair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rgb="FF000000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rgb="FF000000"/>
      </left>
      <right style="thin">
        <color indexed="64"/>
      </right>
      <top/>
      <bottom style="hair">
        <color indexed="8"/>
      </bottom>
      <diagonal/>
    </border>
    <border>
      <left style="hair">
        <color rgb="FF000000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indexed="8"/>
      </bottom>
      <diagonal/>
    </border>
    <border>
      <left style="hair">
        <color rgb="FF000000"/>
      </left>
      <right style="thin">
        <color indexed="64"/>
      </right>
      <top style="hair">
        <color indexed="8"/>
      </top>
      <bottom style="thin">
        <color auto="1"/>
      </bottom>
      <diagonal/>
    </border>
    <border>
      <left style="thin">
        <color rgb="FF000000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890">
    <xf numFmtId="0" fontId="0" fillId="0" borderId="0" xfId="0"/>
    <xf numFmtId="0" fontId="1" fillId="0" borderId="0" xfId="0" applyFont="1"/>
    <xf numFmtId="0" fontId="3" fillId="0" borderId="3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0" borderId="6" xfId="0" applyFont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3" fillId="0" borderId="9" xfId="0" applyFont="1" applyBorder="1"/>
    <xf numFmtId="0" fontId="4" fillId="2" borderId="10" xfId="0" applyFont="1" applyFill="1" applyBorder="1"/>
    <xf numFmtId="0" fontId="4" fillId="2" borderId="0" xfId="0" applyFont="1" applyFill="1"/>
    <xf numFmtId="0" fontId="4" fillId="2" borderId="9" xfId="0" applyFont="1" applyFill="1" applyBorder="1" applyAlignment="1">
      <alignment horizontal="left"/>
    </xf>
    <xf numFmtId="0" fontId="4" fillId="2" borderId="11" xfId="0" applyFont="1" applyFill="1" applyBorder="1"/>
    <xf numFmtId="0" fontId="4" fillId="2" borderId="12" xfId="0" applyFont="1" applyFill="1" applyBorder="1"/>
    <xf numFmtId="0" fontId="5" fillId="0" borderId="9" xfId="0" applyFont="1" applyBorder="1"/>
    <xf numFmtId="0" fontId="4" fillId="2" borderId="10" xfId="0" applyFont="1" applyFill="1" applyBorder="1" applyAlignment="1">
      <alignment horizontal="left"/>
    </xf>
    <xf numFmtId="0" fontId="4" fillId="2" borderId="9" xfId="0" applyFont="1" applyFill="1" applyBorder="1"/>
    <xf numFmtId="0" fontId="5" fillId="0" borderId="13" xfId="0" applyFont="1" applyBorder="1"/>
    <xf numFmtId="0" fontId="3" fillId="0" borderId="14" xfId="0" applyFont="1" applyBorder="1"/>
    <xf numFmtId="0" fontId="4" fillId="2" borderId="15" xfId="0" applyFont="1" applyFill="1" applyBorder="1"/>
    <xf numFmtId="0" fontId="6" fillId="2" borderId="16" xfId="0" applyFont="1" applyFill="1" applyBorder="1"/>
    <xf numFmtId="0" fontId="7" fillId="2" borderId="17" xfId="0" applyFont="1" applyFill="1" applyBorder="1"/>
    <xf numFmtId="0" fontId="7" fillId="2" borderId="0" xfId="0" applyFont="1" applyFill="1"/>
    <xf numFmtId="0" fontId="8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0" borderId="22" xfId="0" applyFont="1" applyBorder="1"/>
    <xf numFmtId="0" fontId="6" fillId="0" borderId="16" xfId="0" applyFont="1" applyBorder="1"/>
    <xf numFmtId="0" fontId="1" fillId="0" borderId="23" xfId="0" applyFont="1" applyBorder="1"/>
    <xf numFmtId="0" fontId="1" fillId="0" borderId="24" xfId="0" applyFont="1" applyBorder="1"/>
    <xf numFmtId="49" fontId="1" fillId="0" borderId="25" xfId="0" applyNumberFormat="1" applyFont="1" applyBorder="1" applyAlignment="1">
      <alignment horizontal="right"/>
    </xf>
    <xf numFmtId="0" fontId="1" fillId="0" borderId="26" xfId="0" applyFont="1" applyBorder="1"/>
    <xf numFmtId="165" fontId="1" fillId="0" borderId="26" xfId="0" applyNumberFormat="1" applyFont="1" applyBorder="1"/>
    <xf numFmtId="165" fontId="1" fillId="0" borderId="27" xfId="0" applyNumberFormat="1" applyFont="1" applyBorder="1"/>
    <xf numFmtId="165" fontId="1" fillId="0" borderId="28" xfId="0" applyNumberFormat="1" applyFont="1" applyBorder="1"/>
    <xf numFmtId="165" fontId="1" fillId="0" borderId="25" xfId="0" applyNumberFormat="1" applyFont="1" applyBorder="1"/>
    <xf numFmtId="0" fontId="1" fillId="0" borderId="29" xfId="0" applyFont="1" applyBorder="1"/>
    <xf numFmtId="0" fontId="1" fillId="0" borderId="30" xfId="0" applyFont="1" applyBorder="1"/>
    <xf numFmtId="49" fontId="1" fillId="0" borderId="31" xfId="0" applyNumberFormat="1" applyFont="1" applyBorder="1" applyAlignment="1">
      <alignment horizontal="right"/>
    </xf>
    <xf numFmtId="0" fontId="1" fillId="0" borderId="12" xfId="0" applyFont="1" applyBorder="1"/>
    <xf numFmtId="165" fontId="1" fillId="0" borderId="12" xfId="0" applyNumberFormat="1" applyFont="1" applyBorder="1"/>
    <xf numFmtId="165" fontId="1" fillId="0" borderId="30" xfId="0" applyNumberFormat="1" applyFont="1" applyBorder="1"/>
    <xf numFmtId="165" fontId="1" fillId="0" borderId="32" xfId="0" applyNumberFormat="1" applyFont="1" applyBorder="1"/>
    <xf numFmtId="165" fontId="1" fillId="0" borderId="31" xfId="0" applyNumberFormat="1" applyFont="1" applyBorder="1"/>
    <xf numFmtId="0" fontId="1" fillId="0" borderId="33" xfId="0" applyFont="1" applyBorder="1"/>
    <xf numFmtId="0" fontId="1" fillId="0" borderId="34" xfId="0" applyFont="1" applyBorder="1"/>
    <xf numFmtId="49" fontId="1" fillId="0" borderId="35" xfId="0" applyNumberFormat="1" applyFont="1" applyBorder="1"/>
    <xf numFmtId="0" fontId="1" fillId="0" borderId="36" xfId="0" applyFont="1" applyBorder="1"/>
    <xf numFmtId="0" fontId="1" fillId="0" borderId="17" xfId="0" applyFont="1" applyBorder="1"/>
    <xf numFmtId="0" fontId="1" fillId="0" borderId="35" xfId="0" applyFont="1" applyBorder="1"/>
    <xf numFmtId="0" fontId="10" fillId="2" borderId="20" xfId="0" applyFont="1" applyFill="1" applyBorder="1"/>
    <xf numFmtId="0" fontId="4" fillId="2" borderId="20" xfId="0" applyFont="1" applyFill="1" applyBorder="1" applyAlignment="1">
      <alignment horizontal="center"/>
    </xf>
    <xf numFmtId="0" fontId="7" fillId="2" borderId="20" xfId="0" applyFont="1" applyFill="1" applyBorder="1"/>
    <xf numFmtId="0" fontId="4" fillId="2" borderId="38" xfId="0" applyFont="1" applyFill="1" applyBorder="1"/>
    <xf numFmtId="0" fontId="11" fillId="2" borderId="39" xfId="0" applyFont="1" applyFill="1" applyBorder="1" applyAlignment="1">
      <alignment horizontal="left"/>
    </xf>
    <xf numFmtId="0" fontId="11" fillId="2" borderId="40" xfId="0" applyFont="1" applyFill="1" applyBorder="1" applyAlignment="1">
      <alignment horizontal="left"/>
    </xf>
    <xf numFmtId="0" fontId="11" fillId="2" borderId="41" xfId="0" applyFont="1" applyFill="1" applyBorder="1" applyAlignment="1">
      <alignment horizontal="left"/>
    </xf>
    <xf numFmtId="0" fontId="11" fillId="2" borderId="38" xfId="0" applyFont="1" applyFill="1" applyBorder="1" applyAlignment="1">
      <alignment horizontal="left"/>
    </xf>
    <xf numFmtId="0" fontId="11" fillId="2" borderId="28" xfId="0" applyFont="1" applyFill="1" applyBorder="1" applyAlignment="1">
      <alignment horizontal="left"/>
    </xf>
    <xf numFmtId="0" fontId="11" fillId="2" borderId="42" xfId="0" applyFont="1" applyFill="1" applyBorder="1" applyAlignment="1">
      <alignment horizontal="left"/>
    </xf>
    <xf numFmtId="0" fontId="12" fillId="2" borderId="7" xfId="0" applyFont="1" applyFill="1" applyBorder="1"/>
    <xf numFmtId="0" fontId="12" fillId="2" borderId="42" xfId="0" applyFont="1" applyFill="1" applyBorder="1"/>
    <xf numFmtId="49" fontId="4" fillId="2" borderId="0" xfId="0" applyNumberFormat="1" applyFont="1" applyFill="1"/>
    <xf numFmtId="49" fontId="4" fillId="2" borderId="38" xfId="0" applyNumberFormat="1" applyFont="1" applyFill="1" applyBorder="1"/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165" fontId="1" fillId="0" borderId="23" xfId="0" applyNumberFormat="1" applyFont="1" applyBorder="1"/>
    <xf numFmtId="0" fontId="1" fillId="0" borderId="25" xfId="0" applyFont="1" applyBorder="1" applyAlignment="1">
      <alignment horizontal="center"/>
    </xf>
    <xf numFmtId="165" fontId="1" fillId="0" borderId="29" xfId="0" applyNumberFormat="1" applyFont="1" applyBorder="1"/>
    <xf numFmtId="0" fontId="1" fillId="0" borderId="31" xfId="0" applyFont="1" applyBorder="1" applyAlignment="1">
      <alignment horizontal="center"/>
    </xf>
    <xf numFmtId="14" fontId="4" fillId="2" borderId="6" xfId="0" applyNumberFormat="1" applyFont="1" applyFill="1" applyBorder="1"/>
    <xf numFmtId="0" fontId="1" fillId="0" borderId="32" xfId="0" applyFont="1" applyBorder="1"/>
    <xf numFmtId="0" fontId="1" fillId="0" borderId="31" xfId="0" applyFont="1" applyBorder="1"/>
    <xf numFmtId="49" fontId="1" fillId="0" borderId="12" xfId="0" applyNumberFormat="1" applyFont="1" applyBorder="1" applyAlignment="1">
      <alignment horizontal="right"/>
    </xf>
    <xf numFmtId="0" fontId="13" fillId="0" borderId="0" xfId="0" applyFont="1"/>
    <xf numFmtId="0" fontId="3" fillId="0" borderId="3" xfId="2" applyFont="1" applyBorder="1"/>
    <xf numFmtId="0" fontId="4" fillId="2" borderId="3" xfId="2" applyFont="1" applyFill="1" applyBorder="1"/>
    <xf numFmtId="0" fontId="4" fillId="2" borderId="4" xfId="2" applyFont="1" applyFill="1" applyBorder="1"/>
    <xf numFmtId="0" fontId="4" fillId="2" borderId="2" xfId="2" applyFont="1" applyFill="1" applyBorder="1"/>
    <xf numFmtId="0" fontId="3" fillId="0" borderId="6" xfId="2" applyFont="1" applyBorder="1"/>
    <xf numFmtId="0" fontId="4" fillId="2" borderId="6" xfId="2" applyFont="1" applyFill="1" applyBorder="1"/>
    <xf numFmtId="0" fontId="4" fillId="2" borderId="7" xfId="2" applyFont="1" applyFill="1" applyBorder="1"/>
    <xf numFmtId="0" fontId="4" fillId="2" borderId="0" xfId="2" applyFont="1" applyFill="1"/>
    <xf numFmtId="14" fontId="4" fillId="2" borderId="6" xfId="2" applyNumberFormat="1" applyFont="1" applyFill="1" applyBorder="1"/>
    <xf numFmtId="0" fontId="3" fillId="0" borderId="9" xfId="2" applyFont="1" applyBorder="1"/>
    <xf numFmtId="0" fontId="4" fillId="2" borderId="10" xfId="2" applyFont="1" applyFill="1" applyBorder="1"/>
    <xf numFmtId="0" fontId="4" fillId="2" borderId="9" xfId="2" applyFont="1" applyFill="1" applyBorder="1" applyAlignment="1">
      <alignment horizontal="left"/>
    </xf>
    <xf numFmtId="0" fontId="4" fillId="2" borderId="11" xfId="2" applyFont="1" applyFill="1" applyBorder="1"/>
    <xf numFmtId="0" fontId="4" fillId="2" borderId="46" xfId="2" applyFont="1" applyFill="1" applyBorder="1"/>
    <xf numFmtId="0" fontId="5" fillId="0" borderId="9" xfId="2" applyFont="1" applyBorder="1"/>
    <xf numFmtId="0" fontId="4" fillId="2" borderId="10" xfId="2" applyFont="1" applyFill="1" applyBorder="1" applyAlignment="1">
      <alignment horizontal="left"/>
    </xf>
    <xf numFmtId="0" fontId="4" fillId="2" borderId="9" xfId="2" applyFont="1" applyFill="1" applyBorder="1"/>
    <xf numFmtId="0" fontId="5" fillId="0" borderId="13" xfId="2" applyFont="1" applyBorder="1"/>
    <xf numFmtId="0" fontId="3" fillId="0" borderId="14" xfId="2" applyFont="1" applyBorder="1"/>
    <xf numFmtId="0" fontId="4" fillId="2" borderId="15" xfId="2" applyFont="1" applyFill="1" applyBorder="1"/>
    <xf numFmtId="0" fontId="6" fillId="2" borderId="16" xfId="2" applyFont="1" applyFill="1" applyBorder="1"/>
    <xf numFmtId="0" fontId="7" fillId="2" borderId="17" xfId="2" applyFont="1" applyFill="1" applyBorder="1"/>
    <xf numFmtId="0" fontId="7" fillId="2" borderId="0" xfId="2" applyFont="1" applyFill="1"/>
    <xf numFmtId="0" fontId="8" fillId="0" borderId="18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9" fillId="0" borderId="21" xfId="2" applyFont="1" applyBorder="1" applyAlignment="1">
      <alignment horizontal="center"/>
    </xf>
    <xf numFmtId="0" fontId="9" fillId="0" borderId="22" xfId="2" applyFont="1" applyBorder="1" applyAlignment="1">
      <alignment horizontal="center"/>
    </xf>
    <xf numFmtId="0" fontId="9" fillId="0" borderId="47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16" xfId="2" applyFont="1" applyBorder="1"/>
    <xf numFmtId="0" fontId="6" fillId="0" borderId="45" xfId="2" applyFont="1" applyBorder="1"/>
    <xf numFmtId="0" fontId="1" fillId="0" borderId="23" xfId="2" applyBorder="1"/>
    <xf numFmtId="0" fontId="1" fillId="0" borderId="24" xfId="2" applyBorder="1"/>
    <xf numFmtId="49" fontId="1" fillId="0" borderId="25" xfId="2" applyNumberFormat="1" applyBorder="1"/>
    <xf numFmtId="0" fontId="1" fillId="0" borderId="26" xfId="2" applyBorder="1"/>
    <xf numFmtId="165" fontId="1" fillId="0" borderId="26" xfId="2" applyNumberFormat="1" applyBorder="1"/>
    <xf numFmtId="165" fontId="1" fillId="0" borderId="27" xfId="2" applyNumberFormat="1" applyBorder="1"/>
    <xf numFmtId="165" fontId="1" fillId="0" borderId="28" xfId="2" applyNumberFormat="1" applyBorder="1"/>
    <xf numFmtId="165" fontId="1" fillId="0" borderId="48" xfId="2" applyNumberFormat="1" applyBorder="1"/>
    <xf numFmtId="0" fontId="1" fillId="0" borderId="29" xfId="2" applyBorder="1"/>
    <xf numFmtId="0" fontId="1" fillId="0" borderId="30" xfId="2" applyBorder="1"/>
    <xf numFmtId="49" fontId="1" fillId="0" borderId="31" xfId="2" applyNumberFormat="1" applyBorder="1"/>
    <xf numFmtId="0" fontId="1" fillId="0" borderId="12" xfId="2" applyBorder="1"/>
    <xf numFmtId="165" fontId="1" fillId="0" borderId="12" xfId="2" applyNumberFormat="1" applyBorder="1"/>
    <xf numFmtId="165" fontId="1" fillId="0" borderId="30" xfId="2" applyNumberFormat="1" applyBorder="1"/>
    <xf numFmtId="165" fontId="1" fillId="0" borderId="32" xfId="2" applyNumberFormat="1" applyBorder="1"/>
    <xf numFmtId="165" fontId="1" fillId="0" borderId="31" xfId="2" applyNumberFormat="1" applyBorder="1"/>
    <xf numFmtId="0" fontId="1" fillId="0" borderId="32" xfId="2" applyBorder="1"/>
    <xf numFmtId="0" fontId="1" fillId="0" borderId="31" xfId="2" applyBorder="1"/>
    <xf numFmtId="0" fontId="1" fillId="0" borderId="33" xfId="2" applyBorder="1"/>
    <xf numFmtId="0" fontId="1" fillId="0" borderId="34" xfId="2" applyBorder="1"/>
    <xf numFmtId="49" fontId="1" fillId="0" borderId="35" xfId="2" applyNumberFormat="1" applyBorder="1"/>
    <xf numFmtId="0" fontId="1" fillId="0" borderId="36" xfId="2" applyBorder="1"/>
    <xf numFmtId="0" fontId="1" fillId="0" borderId="17" xfId="2" applyBorder="1"/>
    <xf numFmtId="0" fontId="1" fillId="0" borderId="35" xfId="2" applyBorder="1"/>
    <xf numFmtId="0" fontId="10" fillId="2" borderId="20" xfId="2" applyFont="1" applyFill="1" applyBorder="1"/>
    <xf numFmtId="0" fontId="4" fillId="2" borderId="20" xfId="2" applyFont="1" applyFill="1" applyBorder="1" applyAlignment="1">
      <alignment horizontal="center"/>
    </xf>
    <xf numFmtId="0" fontId="7" fillId="2" borderId="20" xfId="2" applyFont="1" applyFill="1" applyBorder="1"/>
    <xf numFmtId="0" fontId="4" fillId="2" borderId="38" xfId="2" applyFont="1" applyFill="1" applyBorder="1"/>
    <xf numFmtId="0" fontId="11" fillId="2" borderId="39" xfId="2" applyFont="1" applyFill="1" applyBorder="1" applyAlignment="1">
      <alignment horizontal="left"/>
    </xf>
    <xf numFmtId="0" fontId="11" fillId="2" borderId="40" xfId="2" applyFont="1" applyFill="1" applyBorder="1" applyAlignment="1">
      <alignment horizontal="left"/>
    </xf>
    <xf numFmtId="0" fontId="11" fillId="2" borderId="41" xfId="2" applyFont="1" applyFill="1" applyBorder="1" applyAlignment="1">
      <alignment horizontal="left"/>
    </xf>
    <xf numFmtId="0" fontId="11" fillId="2" borderId="38" xfId="2" applyFont="1" applyFill="1" applyBorder="1" applyAlignment="1">
      <alignment horizontal="left"/>
    </xf>
    <xf numFmtId="0" fontId="11" fillId="2" borderId="28" xfId="2" applyFont="1" applyFill="1" applyBorder="1" applyAlignment="1">
      <alignment horizontal="left"/>
    </xf>
    <xf numFmtId="0" fontId="11" fillId="2" borderId="42" xfId="2" applyFont="1" applyFill="1" applyBorder="1" applyAlignment="1">
      <alignment horizontal="left"/>
    </xf>
    <xf numFmtId="0" fontId="12" fillId="2" borderId="7" xfId="2" applyFont="1" applyFill="1" applyBorder="1"/>
    <xf numFmtId="0" fontId="12" fillId="2" borderId="42" xfId="2" applyFont="1" applyFill="1" applyBorder="1"/>
    <xf numFmtId="0" fontId="4" fillId="2" borderId="8" xfId="2" applyFont="1" applyFill="1" applyBorder="1"/>
    <xf numFmtId="0" fontId="8" fillId="0" borderId="44" xfId="2" applyFont="1" applyBorder="1" applyAlignment="1">
      <alignment horizontal="center"/>
    </xf>
    <xf numFmtId="0" fontId="8" fillId="0" borderId="45" xfId="2" applyFont="1" applyBorder="1" applyAlignment="1">
      <alignment horizontal="center"/>
    </xf>
    <xf numFmtId="165" fontId="1" fillId="0" borderId="23" xfId="2" applyNumberFormat="1" applyBorder="1"/>
    <xf numFmtId="0" fontId="1" fillId="0" borderId="25" xfId="2" applyBorder="1" applyAlignment="1">
      <alignment horizontal="center"/>
    </xf>
    <xf numFmtId="165" fontId="1" fillId="0" borderId="29" xfId="2" applyNumberFormat="1" applyBorder="1"/>
    <xf numFmtId="0" fontId="1" fillId="0" borderId="31" xfId="2" applyBorder="1" applyAlignment="1">
      <alignment horizontal="center"/>
    </xf>
    <xf numFmtId="0" fontId="1" fillId="0" borderId="49" xfId="2" applyBorder="1"/>
    <xf numFmtId="165" fontId="1" fillId="0" borderId="49" xfId="2" applyNumberFormat="1" applyBorder="1"/>
    <xf numFmtId="165" fontId="1" fillId="0" borderId="24" xfId="2" applyNumberFormat="1" applyBorder="1"/>
    <xf numFmtId="165" fontId="1" fillId="0" borderId="50" xfId="2" applyNumberFormat="1" applyBorder="1"/>
    <xf numFmtId="165" fontId="1" fillId="0" borderId="25" xfId="2" applyNumberFormat="1" applyBorder="1"/>
    <xf numFmtId="0" fontId="1" fillId="0" borderId="51" xfId="2" applyBorder="1"/>
    <xf numFmtId="165" fontId="1" fillId="0" borderId="36" xfId="2" applyNumberFormat="1" applyBorder="1"/>
    <xf numFmtId="165" fontId="1" fillId="0" borderId="34" xfId="2" applyNumberFormat="1" applyBorder="1"/>
    <xf numFmtId="165" fontId="1" fillId="0" borderId="17" xfId="2" applyNumberFormat="1" applyBorder="1"/>
    <xf numFmtId="165" fontId="1" fillId="0" borderId="35" xfId="2" applyNumberFormat="1" applyBorder="1"/>
    <xf numFmtId="165" fontId="1" fillId="0" borderId="33" xfId="2" applyNumberFormat="1" applyBorder="1"/>
    <xf numFmtId="0" fontId="1" fillId="0" borderId="35" xfId="2" applyBorder="1" applyAlignment="1">
      <alignment horizontal="center"/>
    </xf>
    <xf numFmtId="0" fontId="14" fillId="0" borderId="0" xfId="0" applyFont="1"/>
    <xf numFmtId="0" fontId="1" fillId="0" borderId="50" xfId="2" applyBorder="1"/>
    <xf numFmtId="0" fontId="1" fillId="0" borderId="25" xfId="2" applyBorder="1"/>
    <xf numFmtId="0" fontId="1" fillId="0" borderId="27" xfId="2" applyBorder="1"/>
    <xf numFmtId="49" fontId="1" fillId="0" borderId="48" xfId="2" applyNumberFormat="1" applyBorder="1"/>
    <xf numFmtId="0" fontId="1" fillId="0" borderId="28" xfId="2" applyBorder="1"/>
    <xf numFmtId="0" fontId="1" fillId="0" borderId="48" xfId="2" applyBorder="1"/>
    <xf numFmtId="0" fontId="15" fillId="0" borderId="31" xfId="2" applyFont="1" applyBorder="1" applyAlignment="1">
      <alignment horizontal="center"/>
    </xf>
    <xf numFmtId="14" fontId="4" fillId="2" borderId="6" xfId="2" applyNumberFormat="1" applyFont="1" applyFill="1" applyBorder="1" applyAlignment="1">
      <alignment horizontal="left"/>
    </xf>
    <xf numFmtId="0" fontId="8" fillId="0" borderId="52" xfId="2" applyFont="1" applyBorder="1" applyAlignment="1">
      <alignment horizontal="center"/>
    </xf>
    <xf numFmtId="0" fontId="13" fillId="0" borderId="23" xfId="2" applyFont="1" applyBorder="1" applyAlignment="1">
      <alignment horizontal="left"/>
    </xf>
    <xf numFmtId="49" fontId="1" fillId="0" borderId="25" xfId="2" applyNumberFormat="1" applyBorder="1" applyAlignment="1">
      <alignment horizontal="center"/>
    </xf>
    <xf numFmtId="0" fontId="13" fillId="0" borderId="29" xfId="2" applyFont="1" applyBorder="1" applyAlignment="1">
      <alignment horizontal="left"/>
    </xf>
    <xf numFmtId="49" fontId="1" fillId="0" borderId="31" xfId="2" applyNumberFormat="1" applyBorder="1" applyAlignment="1">
      <alignment horizontal="center"/>
    </xf>
    <xf numFmtId="49" fontId="1" fillId="0" borderId="35" xfId="2" applyNumberFormat="1" applyBorder="1" applyAlignment="1">
      <alignment horizontal="center"/>
    </xf>
    <xf numFmtId="0" fontId="8" fillId="0" borderId="53" xfId="2" applyFont="1" applyBorder="1" applyAlignment="1">
      <alignment horizontal="center"/>
    </xf>
    <xf numFmtId="0" fontId="8" fillId="0" borderId="54" xfId="2" applyFont="1" applyBorder="1" applyAlignment="1">
      <alignment horizontal="center"/>
    </xf>
    <xf numFmtId="0" fontId="1" fillId="0" borderId="5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55" xfId="2" applyBorder="1" applyAlignment="1">
      <alignment horizontal="center"/>
    </xf>
    <xf numFmtId="0" fontId="1" fillId="0" borderId="48" xfId="2" applyBorder="1" applyAlignment="1">
      <alignment horizontal="center"/>
    </xf>
    <xf numFmtId="0" fontId="0" fillId="0" borderId="0" xfId="0" applyAlignment="1">
      <alignment horizontal="center"/>
    </xf>
    <xf numFmtId="0" fontId="4" fillId="2" borderId="6" xfId="2" applyFont="1" applyFill="1" applyBorder="1" applyAlignment="1">
      <alignment horizontal="left"/>
    </xf>
    <xf numFmtId="0" fontId="4" fillId="2" borderId="9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2" borderId="15" xfId="2" applyFont="1" applyFill="1" applyBorder="1" applyAlignment="1">
      <alignment horizontal="left"/>
    </xf>
    <xf numFmtId="0" fontId="13" fillId="0" borderId="3" xfId="2" applyFont="1" applyBorder="1" applyAlignment="1">
      <alignment horizontal="left"/>
    </xf>
    <xf numFmtId="0" fontId="1" fillId="0" borderId="56" xfId="2" applyBorder="1" applyAlignment="1">
      <alignment horizontal="center"/>
    </xf>
    <xf numFmtId="49" fontId="1" fillId="0" borderId="5" xfId="2" applyNumberFormat="1" applyBorder="1" applyAlignment="1">
      <alignment horizontal="center"/>
    </xf>
    <xf numFmtId="0" fontId="1" fillId="0" borderId="9" xfId="2" applyBorder="1"/>
    <xf numFmtId="0" fontId="1" fillId="0" borderId="57" xfId="2" applyBorder="1" applyAlignment="1">
      <alignment horizontal="center"/>
    </xf>
    <xf numFmtId="49" fontId="1" fillId="0" borderId="8" xfId="2" applyNumberFormat="1" applyBorder="1"/>
    <xf numFmtId="0" fontId="13" fillId="0" borderId="6" xfId="2" applyFont="1" applyBorder="1" applyAlignment="1">
      <alignment horizontal="left"/>
    </xf>
    <xf numFmtId="49" fontId="1" fillId="0" borderId="8" xfId="2" applyNumberFormat="1" applyBorder="1" applyAlignment="1">
      <alignment horizontal="center"/>
    </xf>
    <xf numFmtId="0" fontId="13" fillId="0" borderId="9" xfId="2" applyFont="1" applyBorder="1" applyAlignment="1">
      <alignment horizontal="left"/>
    </xf>
    <xf numFmtId="49" fontId="13" fillId="0" borderId="58" xfId="0" applyNumberFormat="1" applyFont="1" applyBorder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26" xfId="2" applyBorder="1" applyAlignment="1">
      <alignment horizontal="center"/>
    </xf>
    <xf numFmtId="49" fontId="1" fillId="0" borderId="48" xfId="2" applyNumberFormat="1" applyBorder="1" applyAlignment="1">
      <alignment horizontal="center"/>
    </xf>
    <xf numFmtId="0" fontId="1" fillId="0" borderId="12" xfId="2" applyBorder="1" applyAlignment="1">
      <alignment horizontal="center"/>
    </xf>
    <xf numFmtId="0" fontId="1" fillId="0" borderId="36" xfId="2" applyBorder="1" applyAlignment="1">
      <alignment horizontal="center"/>
    </xf>
    <xf numFmtId="0" fontId="1" fillId="0" borderId="34" xfId="2" applyBorder="1" applyAlignment="1">
      <alignment horizontal="center"/>
    </xf>
    <xf numFmtId="0" fontId="10" fillId="2" borderId="20" xfId="2" applyFont="1" applyFill="1" applyBorder="1" applyAlignment="1">
      <alignment horizontal="center"/>
    </xf>
    <xf numFmtId="0" fontId="7" fillId="2" borderId="2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11" fillId="2" borderId="39" xfId="2" applyFont="1" applyFill="1" applyBorder="1" applyAlignment="1">
      <alignment horizontal="center"/>
    </xf>
    <xf numFmtId="0" fontId="11" fillId="2" borderId="41" xfId="2" applyFont="1" applyFill="1" applyBorder="1" applyAlignment="1">
      <alignment horizontal="center"/>
    </xf>
    <xf numFmtId="0" fontId="11" fillId="2" borderId="28" xfId="2" applyFont="1" applyFill="1" applyBorder="1" applyAlignment="1">
      <alignment horizontal="center"/>
    </xf>
    <xf numFmtId="0" fontId="12" fillId="2" borderId="7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15" fillId="0" borderId="23" xfId="2" applyFont="1" applyBorder="1" applyAlignment="1">
      <alignment horizontal="center"/>
    </xf>
    <xf numFmtId="0" fontId="16" fillId="0" borderId="5" xfId="2" applyFont="1" applyBorder="1" applyAlignment="1">
      <alignment horizontal="center"/>
    </xf>
    <xf numFmtId="0" fontId="15" fillId="0" borderId="29" xfId="2" applyFont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15" fillId="0" borderId="42" xfId="2" applyFont="1" applyBorder="1" applyAlignment="1">
      <alignment horizontal="center"/>
    </xf>
    <xf numFmtId="0" fontId="15" fillId="0" borderId="33" xfId="2" applyFont="1" applyBorder="1" applyAlignment="1">
      <alignment horizontal="center"/>
    </xf>
    <xf numFmtId="0" fontId="15" fillId="0" borderId="55" xfId="2" applyFont="1" applyBorder="1" applyAlignment="1">
      <alignment horizontal="center"/>
    </xf>
    <xf numFmtId="0" fontId="1" fillId="0" borderId="51" xfId="2" applyBorder="1" applyAlignment="1">
      <alignment horizontal="center"/>
    </xf>
    <xf numFmtId="0" fontId="1" fillId="0" borderId="42" xfId="2" applyBorder="1" applyAlignment="1">
      <alignment horizontal="center"/>
    </xf>
    <xf numFmtId="0" fontId="1" fillId="0" borderId="29" xfId="2" applyBorder="1" applyAlignment="1">
      <alignment horizontal="center"/>
    </xf>
    <xf numFmtId="0" fontId="1" fillId="0" borderId="33" xfId="2" applyBorder="1" applyAlignment="1">
      <alignment horizontal="center"/>
    </xf>
    <xf numFmtId="0" fontId="1" fillId="0" borderId="24" xfId="2" applyBorder="1" applyAlignment="1">
      <alignment horizontal="center"/>
    </xf>
    <xf numFmtId="0" fontId="1" fillId="0" borderId="27" xfId="2" applyBorder="1" applyAlignment="1">
      <alignment horizontal="center"/>
    </xf>
    <xf numFmtId="0" fontId="0" fillId="0" borderId="12" xfId="0" applyBorder="1" applyAlignment="1">
      <alignment horizontal="right"/>
    </xf>
    <xf numFmtId="0" fontId="1" fillId="0" borderId="6" xfId="2" applyBorder="1"/>
    <xf numFmtId="49" fontId="1" fillId="0" borderId="42" xfId="2" applyNumberFormat="1" applyBorder="1" applyAlignment="1">
      <alignment horizontal="center"/>
    </xf>
    <xf numFmtId="0" fontId="1" fillId="0" borderId="11" xfId="2" applyBorder="1"/>
    <xf numFmtId="0" fontId="13" fillId="0" borderId="51" xfId="2" applyFont="1" applyBorder="1" applyAlignment="1">
      <alignment horizontal="left"/>
    </xf>
    <xf numFmtId="0" fontId="15" fillId="0" borderId="23" xfId="2" applyFont="1" applyBorder="1" applyAlignment="1">
      <alignment horizontal="left"/>
    </xf>
    <xf numFmtId="0" fontId="15" fillId="0" borderId="29" xfId="2" applyFont="1" applyBorder="1" applyAlignment="1">
      <alignment horizontal="left"/>
    </xf>
    <xf numFmtId="0" fontId="16" fillId="0" borderId="42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5" fillId="0" borderId="51" xfId="2" applyFont="1" applyBorder="1" applyAlignment="1">
      <alignment horizontal="center"/>
    </xf>
    <xf numFmtId="0" fontId="1" fillId="0" borderId="28" xfId="2" applyBorder="1" applyAlignment="1">
      <alignment horizontal="center"/>
    </xf>
    <xf numFmtId="0" fontId="13" fillId="0" borderId="30" xfId="2" applyFont="1" applyBorder="1" applyAlignment="1">
      <alignment horizontal="left"/>
    </xf>
    <xf numFmtId="0" fontId="13" fillId="0" borderId="30" xfId="0" applyFont="1" applyBorder="1"/>
    <xf numFmtId="165" fontId="0" fillId="0" borderId="12" xfId="0" applyNumberFormat="1" applyBorder="1" applyAlignment="1">
      <alignment horizontal="right"/>
    </xf>
    <xf numFmtId="0" fontId="13" fillId="2" borderId="30" xfId="0" applyFont="1" applyFill="1" applyBorder="1"/>
    <xf numFmtId="49" fontId="4" fillId="2" borderId="20" xfId="2" applyNumberFormat="1" applyFont="1" applyFill="1" applyBorder="1" applyAlignment="1">
      <alignment horizontal="center"/>
    </xf>
    <xf numFmtId="0" fontId="15" fillId="0" borderId="3" xfId="2" applyFont="1" applyBorder="1" applyAlignment="1">
      <alignment horizontal="center"/>
    </xf>
    <xf numFmtId="0" fontId="16" fillId="0" borderId="60" xfId="2" applyFont="1" applyBorder="1" applyAlignment="1">
      <alignment horizontal="center"/>
    </xf>
    <xf numFmtId="0" fontId="15" fillId="0" borderId="9" xfId="2" applyFont="1" applyBorder="1" applyAlignment="1">
      <alignment horizontal="center"/>
    </xf>
    <xf numFmtId="0" fontId="16" fillId="0" borderId="61" xfId="2" applyFont="1" applyBorder="1" applyAlignment="1">
      <alignment horizontal="center"/>
    </xf>
    <xf numFmtId="0" fontId="17" fillId="0" borderId="61" xfId="2" applyFont="1" applyBorder="1" applyAlignment="1">
      <alignment horizontal="center"/>
    </xf>
    <xf numFmtId="0" fontId="15" fillId="0" borderId="9" xfId="2" applyFont="1" applyBorder="1" applyAlignment="1">
      <alignment horizontal="left"/>
    </xf>
    <xf numFmtId="0" fontId="15" fillId="0" borderId="61" xfId="2" applyFont="1" applyBorder="1" applyAlignment="1">
      <alignment horizontal="center"/>
    </xf>
    <xf numFmtId="0" fontId="15" fillId="0" borderId="62" xfId="2" applyFont="1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62" xfId="2" applyBorder="1" applyAlignment="1">
      <alignment horizontal="center"/>
    </xf>
    <xf numFmtId="0" fontId="1" fillId="0" borderId="9" xfId="2" applyBorder="1" applyAlignment="1">
      <alignment horizontal="center"/>
    </xf>
    <xf numFmtId="0" fontId="1" fillId="0" borderId="61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63" xfId="2" applyBorder="1" applyAlignment="1">
      <alignment horizontal="center"/>
    </xf>
    <xf numFmtId="165" fontId="1" fillId="0" borderId="49" xfId="2" applyNumberFormat="1" applyBorder="1" applyAlignment="1">
      <alignment horizontal="right"/>
    </xf>
    <xf numFmtId="165" fontId="1" fillId="0" borderId="24" xfId="2" applyNumberFormat="1" applyBorder="1" applyAlignment="1">
      <alignment horizontal="right"/>
    </xf>
    <xf numFmtId="165" fontId="1" fillId="0" borderId="50" xfId="2" applyNumberFormat="1" applyBorder="1" applyAlignment="1">
      <alignment horizontal="right"/>
    </xf>
    <xf numFmtId="165" fontId="1" fillId="0" borderId="26" xfId="2" applyNumberFormat="1" applyBorder="1" applyAlignment="1">
      <alignment horizontal="right"/>
    </xf>
    <xf numFmtId="165" fontId="1" fillId="0" borderId="27" xfId="2" applyNumberFormat="1" applyBorder="1" applyAlignment="1">
      <alignment horizontal="right"/>
    </xf>
    <xf numFmtId="165" fontId="1" fillId="0" borderId="28" xfId="2" applyNumberFormat="1" applyBorder="1" applyAlignment="1">
      <alignment horizontal="right"/>
    </xf>
    <xf numFmtId="165" fontId="1" fillId="0" borderId="12" xfId="2" applyNumberFormat="1" applyBorder="1" applyAlignment="1">
      <alignment horizontal="right"/>
    </xf>
    <xf numFmtId="165" fontId="1" fillId="0" borderId="30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3" fillId="2" borderId="29" xfId="0" applyFont="1" applyFill="1" applyBorder="1"/>
    <xf numFmtId="0" fontId="16" fillId="0" borderId="25" xfId="2" applyFont="1" applyBorder="1" applyAlignment="1">
      <alignment horizontal="center"/>
    </xf>
    <xf numFmtId="0" fontId="16" fillId="0" borderId="48" xfId="2" applyFont="1" applyBorder="1" applyAlignment="1">
      <alignment horizontal="center"/>
    </xf>
    <xf numFmtId="0" fontId="16" fillId="0" borderId="31" xfId="2" applyFont="1" applyBorder="1" applyAlignment="1">
      <alignment horizontal="center"/>
    </xf>
    <xf numFmtId="0" fontId="17" fillId="0" borderId="31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15" fillId="0" borderId="48" xfId="2" applyFont="1" applyBorder="1" applyAlignment="1">
      <alignment horizontal="center"/>
    </xf>
    <xf numFmtId="0" fontId="13" fillId="2" borderId="9" xfId="0" applyFont="1" applyFill="1" applyBorder="1"/>
    <xf numFmtId="49" fontId="1" fillId="0" borderId="42" xfId="2" applyNumberFormat="1" applyBorder="1"/>
    <xf numFmtId="0" fontId="8" fillId="0" borderId="64" xfId="2" applyFont="1" applyBorder="1" applyAlignment="1">
      <alignment horizontal="center"/>
    </xf>
    <xf numFmtId="0" fontId="3" fillId="0" borderId="67" xfId="2" applyFont="1" applyBorder="1"/>
    <xf numFmtId="0" fontId="3" fillId="0" borderId="70" xfId="2" applyFont="1" applyBorder="1"/>
    <xf numFmtId="0" fontId="5" fillId="0" borderId="70" xfId="2" applyFont="1" applyBorder="1"/>
    <xf numFmtId="0" fontId="3" fillId="0" borderId="73" xfId="2" applyFont="1" applyBorder="1"/>
    <xf numFmtId="0" fontId="18" fillId="3" borderId="86" xfId="2" applyFont="1" applyFill="1" applyBorder="1" applyAlignment="1">
      <alignment horizontal="center"/>
    </xf>
    <xf numFmtId="0" fontId="18" fillId="3" borderId="87" xfId="2" applyFont="1" applyFill="1" applyBorder="1" applyAlignment="1">
      <alignment horizontal="center"/>
    </xf>
    <xf numFmtId="0" fontId="13" fillId="0" borderId="67" xfId="2" applyFont="1" applyBorder="1" applyAlignment="1">
      <alignment horizontal="left"/>
    </xf>
    <xf numFmtId="0" fontId="13" fillId="0" borderId="88" xfId="2" applyFont="1" applyBorder="1" applyAlignment="1">
      <alignment horizontal="center"/>
    </xf>
    <xf numFmtId="49" fontId="13" fillId="0" borderId="89" xfId="2" applyNumberFormat="1" applyFont="1" applyBorder="1" applyAlignment="1">
      <alignment horizontal="center"/>
    </xf>
    <xf numFmtId="0" fontId="13" fillId="0" borderId="84" xfId="2" applyFont="1" applyBorder="1" applyAlignment="1">
      <alignment horizontal="center"/>
    </xf>
    <xf numFmtId="2" fontId="13" fillId="0" borderId="84" xfId="2" applyNumberFormat="1" applyFont="1" applyBorder="1" applyAlignment="1">
      <alignment horizontal="center"/>
    </xf>
    <xf numFmtId="2" fontId="13" fillId="0" borderId="85" xfId="2" applyNumberFormat="1" applyFont="1" applyBorder="1" applyAlignment="1">
      <alignment horizontal="center"/>
    </xf>
    <xf numFmtId="2" fontId="13" fillId="0" borderId="67" xfId="2" applyNumberFormat="1" applyFont="1" applyBorder="1" applyAlignment="1">
      <alignment horizontal="center"/>
    </xf>
    <xf numFmtId="0" fontId="13" fillId="0" borderId="70" xfId="2" applyFont="1" applyBorder="1" applyAlignment="1">
      <alignment horizontal="left"/>
    </xf>
    <xf numFmtId="0" fontId="13" fillId="0" borderId="82" xfId="2" applyFont="1" applyBorder="1" applyAlignment="1">
      <alignment horizontal="center"/>
    </xf>
    <xf numFmtId="49" fontId="13" fillId="0" borderId="83" xfId="2" applyNumberFormat="1" applyFont="1" applyBorder="1" applyAlignment="1">
      <alignment horizontal="center"/>
    </xf>
    <xf numFmtId="0" fontId="13" fillId="0" borderId="90" xfId="2" applyFont="1" applyBorder="1" applyAlignment="1">
      <alignment horizontal="center"/>
    </xf>
    <xf numFmtId="2" fontId="13" fillId="0" borderId="90" xfId="2" applyNumberFormat="1" applyFont="1" applyBorder="1" applyAlignment="1">
      <alignment horizontal="center"/>
    </xf>
    <xf numFmtId="2" fontId="13" fillId="0" borderId="91" xfId="2" applyNumberFormat="1" applyFont="1" applyBorder="1" applyAlignment="1">
      <alignment horizontal="center"/>
    </xf>
    <xf numFmtId="2" fontId="13" fillId="0" borderId="70" xfId="2" applyNumberFormat="1" applyFont="1" applyBorder="1" applyAlignment="1">
      <alignment horizontal="center"/>
    </xf>
    <xf numFmtId="2" fontId="19" fillId="0" borderId="90" xfId="0" applyNumberFormat="1" applyFont="1" applyBorder="1" applyAlignment="1">
      <alignment horizontal="center"/>
    </xf>
    <xf numFmtId="0" fontId="20" fillId="0" borderId="82" xfId="2" applyFont="1" applyBorder="1" applyAlignment="1">
      <alignment horizontal="center"/>
    </xf>
    <xf numFmtId="0" fontId="20" fillId="4" borderId="70" xfId="0" applyFont="1" applyFill="1" applyBorder="1"/>
    <xf numFmtId="0" fontId="13" fillId="4" borderId="82" xfId="2" applyFont="1" applyFill="1" applyBorder="1" applyAlignment="1">
      <alignment horizontal="center"/>
    </xf>
    <xf numFmtId="49" fontId="13" fillId="4" borderId="83" xfId="2" applyNumberFormat="1" applyFont="1" applyFill="1" applyBorder="1" applyAlignment="1">
      <alignment horizontal="center"/>
    </xf>
    <xf numFmtId="0" fontId="13" fillId="4" borderId="90" xfId="2" applyFont="1" applyFill="1" applyBorder="1" applyAlignment="1">
      <alignment horizontal="center"/>
    </xf>
    <xf numFmtId="2" fontId="13" fillId="4" borderId="90" xfId="2" applyNumberFormat="1" applyFont="1" applyFill="1" applyBorder="1" applyAlignment="1">
      <alignment horizontal="center"/>
    </xf>
    <xf numFmtId="2" fontId="13" fillId="4" borderId="91" xfId="2" applyNumberFormat="1" applyFont="1" applyFill="1" applyBorder="1" applyAlignment="1">
      <alignment horizontal="center"/>
    </xf>
    <xf numFmtId="2" fontId="13" fillId="4" borderId="70" xfId="2" applyNumberFormat="1" applyFont="1" applyFill="1" applyBorder="1" applyAlignment="1">
      <alignment horizontal="center"/>
    </xf>
    <xf numFmtId="0" fontId="20" fillId="4" borderId="70" xfId="2" applyFont="1" applyFill="1" applyBorder="1" applyAlignment="1">
      <alignment horizontal="left"/>
    </xf>
    <xf numFmtId="0" fontId="13" fillId="0" borderId="70" xfId="2" applyFont="1" applyBorder="1"/>
    <xf numFmtId="2" fontId="13" fillId="5" borderId="90" xfId="2" applyNumberFormat="1" applyFont="1" applyFill="1" applyBorder="1" applyAlignment="1">
      <alignment horizontal="center"/>
    </xf>
    <xf numFmtId="0" fontId="13" fillId="0" borderId="91" xfId="2" applyFont="1" applyBorder="1" applyAlignment="1">
      <alignment horizontal="center"/>
    </xf>
    <xf numFmtId="0" fontId="13" fillId="2" borderId="70" xfId="0" applyFont="1" applyFill="1" applyBorder="1"/>
    <xf numFmtId="0" fontId="13" fillId="0" borderId="70" xfId="0" applyFont="1" applyBorder="1"/>
    <xf numFmtId="0" fontId="13" fillId="0" borderId="73" xfId="2" applyFont="1" applyBorder="1"/>
    <xf numFmtId="0" fontId="13" fillId="0" borderId="77" xfId="2" applyFont="1" applyBorder="1" applyAlignment="1">
      <alignment horizontal="center"/>
    </xf>
    <xf numFmtId="49" fontId="13" fillId="0" borderId="86" xfId="2" applyNumberFormat="1" applyFont="1" applyBorder="1" applyAlignment="1">
      <alignment horizontal="center"/>
    </xf>
    <xf numFmtId="0" fontId="13" fillId="0" borderId="92" xfId="2" applyFont="1" applyBorder="1" applyAlignment="1">
      <alignment horizontal="center"/>
    </xf>
    <xf numFmtId="0" fontId="13" fillId="0" borderId="87" xfId="2" applyFont="1" applyBorder="1" applyAlignment="1">
      <alignment horizontal="center"/>
    </xf>
    <xf numFmtId="2" fontId="13" fillId="0" borderId="73" xfId="2" applyNumberFormat="1" applyFont="1" applyBorder="1" applyAlignment="1">
      <alignment horizontal="center"/>
    </xf>
    <xf numFmtId="0" fontId="10" fillId="2" borderId="78" xfId="2" applyFont="1" applyFill="1" applyBorder="1" applyAlignment="1">
      <alignment horizontal="center"/>
    </xf>
    <xf numFmtId="49" fontId="4" fillId="2" borderId="80" xfId="2" applyNumberFormat="1" applyFont="1" applyFill="1" applyBorder="1" applyAlignment="1">
      <alignment horizontal="center"/>
    </xf>
    <xf numFmtId="0" fontId="7" fillId="2" borderId="70" xfId="2" applyFont="1" applyFill="1" applyBorder="1" applyAlignment="1">
      <alignment horizontal="center"/>
    </xf>
    <xf numFmtId="0" fontId="4" fillId="2" borderId="83" xfId="2" applyFont="1" applyFill="1" applyBorder="1" applyAlignment="1">
      <alignment horizontal="center"/>
    </xf>
    <xf numFmtId="0" fontId="7" fillId="2" borderId="73" xfId="2" applyFont="1" applyFill="1" applyBorder="1" applyAlignment="1">
      <alignment horizontal="center"/>
    </xf>
    <xf numFmtId="0" fontId="4" fillId="2" borderId="86" xfId="2" applyFont="1" applyFill="1" applyBorder="1" applyAlignment="1">
      <alignment horizontal="center"/>
    </xf>
    <xf numFmtId="0" fontId="8" fillId="0" borderId="73" xfId="2" applyFont="1" applyBorder="1" applyAlignment="1">
      <alignment horizontal="center"/>
    </xf>
    <xf numFmtId="0" fontId="21" fillId="0" borderId="86" xfId="2" applyFont="1" applyBorder="1" applyAlignment="1">
      <alignment horizontal="center"/>
    </xf>
    <xf numFmtId="2" fontId="22" fillId="0" borderId="67" xfId="2" applyNumberFormat="1" applyFont="1" applyBorder="1" applyAlignment="1">
      <alignment horizontal="center"/>
    </xf>
    <xf numFmtId="0" fontId="23" fillId="0" borderId="89" xfId="2" applyFont="1" applyBorder="1" applyAlignment="1">
      <alignment horizontal="center"/>
    </xf>
    <xf numFmtId="0" fontId="23" fillId="0" borderId="83" xfId="2" applyFont="1" applyBorder="1" applyAlignment="1">
      <alignment horizontal="center"/>
    </xf>
    <xf numFmtId="0" fontId="22" fillId="0" borderId="83" xfId="2" applyFont="1" applyBorder="1" applyAlignment="1">
      <alignment horizontal="center"/>
    </xf>
    <xf numFmtId="2" fontId="22" fillId="4" borderId="67" xfId="2" applyNumberFormat="1" applyFont="1" applyFill="1" applyBorder="1" applyAlignment="1">
      <alignment horizontal="center"/>
    </xf>
    <xf numFmtId="0" fontId="23" fillId="4" borderId="83" xfId="2" applyFont="1" applyFill="1" applyBorder="1" applyAlignment="1">
      <alignment horizontal="center"/>
    </xf>
    <xf numFmtId="2" fontId="22" fillId="0" borderId="73" xfId="2" applyNumberFormat="1" applyFont="1" applyBorder="1" applyAlignment="1">
      <alignment horizontal="center"/>
    </xf>
    <xf numFmtId="0" fontId="22" fillId="0" borderId="86" xfId="2" applyFont="1" applyBorder="1" applyAlignment="1">
      <alignment horizontal="center"/>
    </xf>
    <xf numFmtId="0" fontId="20" fillId="0" borderId="70" xfId="0" applyFont="1" applyBorder="1"/>
    <xf numFmtId="0" fontId="20" fillId="0" borderId="70" xfId="2" applyFont="1" applyBorder="1" applyAlignment="1">
      <alignment horizontal="left"/>
    </xf>
    <xf numFmtId="0" fontId="24" fillId="0" borderId="89" xfId="2" applyFont="1" applyBorder="1" applyAlignment="1">
      <alignment horizontal="center"/>
    </xf>
    <xf numFmtId="0" fontId="24" fillId="0" borderId="83" xfId="2" applyFont="1" applyBorder="1" applyAlignment="1">
      <alignment horizontal="center"/>
    </xf>
    <xf numFmtId="0" fontId="3" fillId="0" borderId="99" xfId="2" applyFont="1" applyBorder="1"/>
    <xf numFmtId="0" fontId="3" fillId="0" borderId="101" xfId="2" applyFont="1" applyBorder="1"/>
    <xf numFmtId="0" fontId="5" fillId="0" borderId="101" xfId="2" applyFont="1" applyBorder="1"/>
    <xf numFmtId="0" fontId="3" fillId="0" borderId="103" xfId="2" applyFont="1" applyBorder="1"/>
    <xf numFmtId="0" fontId="18" fillId="7" borderId="105" xfId="2" applyFont="1" applyFill="1" applyBorder="1" applyAlignment="1">
      <alignment horizontal="center"/>
    </xf>
    <xf numFmtId="0" fontId="18" fillId="7" borderId="111" xfId="2" applyFont="1" applyFill="1" applyBorder="1" applyAlignment="1">
      <alignment horizontal="center"/>
    </xf>
    <xf numFmtId="0" fontId="13" fillId="0" borderId="99" xfId="2" applyFont="1" applyBorder="1" applyAlignment="1">
      <alignment horizontal="left"/>
    </xf>
    <xf numFmtId="0" fontId="13" fillId="0" borderId="112" xfId="2" applyFont="1" applyBorder="1" applyAlignment="1">
      <alignment horizontal="center"/>
    </xf>
    <xf numFmtId="49" fontId="13" fillId="0" borderId="113" xfId="2" applyNumberFormat="1" applyFont="1" applyBorder="1" applyAlignment="1">
      <alignment horizontal="center"/>
    </xf>
    <xf numFmtId="0" fontId="25" fillId="0" borderId="114" xfId="2" applyFont="1" applyBorder="1" applyAlignment="1">
      <alignment horizontal="center"/>
    </xf>
    <xf numFmtId="2" fontId="26" fillId="0" borderId="114" xfId="2" applyNumberFormat="1" applyFont="1" applyBorder="1" applyAlignment="1">
      <alignment horizontal="center"/>
    </xf>
    <xf numFmtId="0" fontId="26" fillId="0" borderId="115" xfId="2" applyFont="1" applyBorder="1" applyAlignment="1">
      <alignment horizontal="center"/>
    </xf>
    <xf numFmtId="2" fontId="25" fillId="0" borderId="99" xfId="2" applyNumberFormat="1" applyFont="1" applyBorder="1" applyAlignment="1">
      <alignment horizontal="center"/>
    </xf>
    <xf numFmtId="0" fontId="13" fillId="0" borderId="101" xfId="2" applyFont="1" applyBorder="1"/>
    <xf numFmtId="0" fontId="13" fillId="0" borderId="116" xfId="2" applyFont="1" applyBorder="1" applyAlignment="1">
      <alignment horizontal="center"/>
    </xf>
    <xf numFmtId="49" fontId="13" fillId="0" borderId="117" xfId="2" applyNumberFormat="1" applyFont="1" applyBorder="1" applyAlignment="1">
      <alignment horizontal="center"/>
    </xf>
    <xf numFmtId="0" fontId="25" fillId="0" borderId="118" xfId="2" applyFont="1" applyBorder="1" applyAlignment="1">
      <alignment horizontal="center"/>
    </xf>
    <xf numFmtId="2" fontId="25" fillId="0" borderId="118" xfId="2" applyNumberFormat="1" applyFont="1" applyBorder="1" applyAlignment="1">
      <alignment horizontal="center"/>
    </xf>
    <xf numFmtId="2" fontId="26" fillId="0" borderId="118" xfId="2" applyNumberFormat="1" applyFont="1" applyBorder="1" applyAlignment="1">
      <alignment horizontal="center"/>
    </xf>
    <xf numFmtId="2" fontId="25" fillId="0" borderId="119" xfId="2" applyNumberFormat="1" applyFont="1" applyBorder="1" applyAlignment="1">
      <alignment horizontal="center"/>
    </xf>
    <xf numFmtId="2" fontId="25" fillId="0" borderId="101" xfId="2" applyNumberFormat="1" applyFont="1" applyBorder="1" applyAlignment="1">
      <alignment horizontal="center"/>
    </xf>
    <xf numFmtId="0" fontId="13" fillId="0" borderId="101" xfId="2" applyFont="1" applyBorder="1" applyAlignment="1">
      <alignment horizontal="left"/>
    </xf>
    <xf numFmtId="0" fontId="26" fillId="0" borderId="118" xfId="2" applyFont="1" applyBorder="1" applyAlignment="1">
      <alignment horizontal="center"/>
    </xf>
    <xf numFmtId="2" fontId="26" fillId="0" borderId="101" xfId="2" applyNumberFormat="1" applyFont="1" applyBorder="1" applyAlignment="1">
      <alignment horizontal="center"/>
    </xf>
    <xf numFmtId="0" fontId="25" fillId="0" borderId="119" xfId="2" applyFont="1" applyBorder="1" applyAlignment="1">
      <alignment horizontal="center"/>
    </xf>
    <xf numFmtId="2" fontId="27" fillId="0" borderId="118" xfId="0" applyNumberFormat="1" applyFont="1" applyBorder="1" applyAlignment="1">
      <alignment horizontal="center"/>
    </xf>
    <xf numFmtId="0" fontId="13" fillId="0" borderId="116" xfId="2" applyFont="1" applyBorder="1" applyAlignment="1">
      <alignment horizontal="center" vertical="center" wrapText="1"/>
    </xf>
    <xf numFmtId="0" fontId="20" fillId="0" borderId="101" xfId="0" applyFont="1" applyBorder="1"/>
    <xf numFmtId="0" fontId="13" fillId="0" borderId="118" xfId="2" applyFont="1" applyBorder="1" applyAlignment="1">
      <alignment horizontal="center"/>
    </xf>
    <xf numFmtId="2" fontId="13" fillId="0" borderId="118" xfId="2" applyNumberFormat="1" applyFont="1" applyBorder="1" applyAlignment="1">
      <alignment horizontal="center"/>
    </xf>
    <xf numFmtId="2" fontId="13" fillId="0" borderId="119" xfId="2" applyNumberFormat="1" applyFont="1" applyBorder="1" applyAlignment="1">
      <alignment horizontal="center"/>
    </xf>
    <xf numFmtId="2" fontId="13" fillId="0" borderId="101" xfId="2" applyNumberFormat="1" applyFont="1" applyBorder="1" applyAlignment="1">
      <alignment horizontal="center"/>
    </xf>
    <xf numFmtId="0" fontId="13" fillId="0" borderId="119" xfId="2" applyFont="1" applyBorder="1" applyAlignment="1">
      <alignment horizontal="center"/>
    </xf>
    <xf numFmtId="0" fontId="13" fillId="6" borderId="101" xfId="0" applyFont="1" applyFill="1" applyBorder="1"/>
    <xf numFmtId="0" fontId="13" fillId="0" borderId="101" xfId="0" applyFont="1" applyBorder="1"/>
    <xf numFmtId="0" fontId="13" fillId="0" borderId="103" xfId="2" applyFont="1" applyBorder="1"/>
    <xf numFmtId="0" fontId="13" fillId="0" borderId="104" xfId="2" applyFont="1" applyBorder="1" applyAlignment="1">
      <alignment horizontal="center"/>
    </xf>
    <xf numFmtId="49" fontId="13" fillId="0" borderId="105" xfId="2" applyNumberFormat="1" applyFont="1" applyBorder="1" applyAlignment="1">
      <alignment horizontal="center"/>
    </xf>
    <xf numFmtId="0" fontId="13" fillId="0" borderId="120" xfId="2" applyFont="1" applyBorder="1" applyAlignment="1">
      <alignment horizontal="center"/>
    </xf>
    <xf numFmtId="0" fontId="13" fillId="0" borderId="111" xfId="2" applyFont="1" applyBorder="1" applyAlignment="1">
      <alignment horizontal="center"/>
    </xf>
    <xf numFmtId="2" fontId="13" fillId="0" borderId="103" xfId="2" applyNumberFormat="1" applyFont="1" applyBorder="1" applyAlignment="1">
      <alignment horizontal="center"/>
    </xf>
    <xf numFmtId="0" fontId="10" fillId="6" borderId="121" xfId="2" applyFont="1" applyFill="1" applyBorder="1" applyAlignment="1">
      <alignment horizontal="center"/>
    </xf>
    <xf numFmtId="49" fontId="4" fillId="6" borderId="122" xfId="2" applyNumberFormat="1" applyFont="1" applyFill="1" applyBorder="1" applyAlignment="1">
      <alignment horizontal="center"/>
    </xf>
    <xf numFmtId="0" fontId="7" fillId="6" borderId="101" xfId="2" applyFont="1" applyFill="1" applyBorder="1" applyAlignment="1">
      <alignment horizontal="center"/>
    </xf>
    <xf numFmtId="0" fontId="4" fillId="6" borderId="117" xfId="2" applyFont="1" applyFill="1" applyBorder="1" applyAlignment="1">
      <alignment horizontal="center"/>
    </xf>
    <xf numFmtId="0" fontId="7" fillId="6" borderId="103" xfId="2" applyFont="1" applyFill="1" applyBorder="1" applyAlignment="1">
      <alignment horizontal="center"/>
    </xf>
    <xf numFmtId="0" fontId="4" fillId="6" borderId="105" xfId="2" applyFont="1" applyFill="1" applyBorder="1" applyAlignment="1">
      <alignment horizontal="center"/>
    </xf>
    <xf numFmtId="0" fontId="8" fillId="0" borderId="103" xfId="2" applyFont="1" applyBorder="1" applyAlignment="1">
      <alignment horizontal="center"/>
    </xf>
    <xf numFmtId="0" fontId="21" fillId="0" borderId="105" xfId="2" applyFont="1" applyBorder="1" applyAlignment="1">
      <alignment horizontal="center"/>
    </xf>
    <xf numFmtId="2" fontId="26" fillId="0" borderId="99" xfId="2" applyNumberFormat="1" applyFont="1" applyBorder="1" applyAlignment="1">
      <alignment horizontal="center"/>
    </xf>
    <xf numFmtId="0" fontId="24" fillId="0" borderId="113" xfId="2" applyFont="1" applyBorder="1" applyAlignment="1">
      <alignment horizontal="center"/>
    </xf>
    <xf numFmtId="0" fontId="24" fillId="0" borderId="117" xfId="2" applyFont="1" applyBorder="1" applyAlignment="1">
      <alignment horizontal="center"/>
    </xf>
    <xf numFmtId="0" fontId="22" fillId="0" borderId="117" xfId="2" applyFont="1" applyBorder="1" applyAlignment="1">
      <alignment horizontal="center"/>
    </xf>
    <xf numFmtId="2" fontId="22" fillId="0" borderId="99" xfId="2" applyNumberFormat="1" applyFont="1" applyBorder="1" applyAlignment="1">
      <alignment horizontal="center"/>
    </xf>
    <xf numFmtId="0" fontId="23" fillId="0" borderId="117" xfId="2" applyFont="1" applyBorder="1" applyAlignment="1">
      <alignment horizontal="center"/>
    </xf>
    <xf numFmtId="2" fontId="22" fillId="0" borderId="103" xfId="2" applyNumberFormat="1" applyFont="1" applyBorder="1" applyAlignment="1">
      <alignment horizontal="center"/>
    </xf>
    <xf numFmtId="0" fontId="22" fillId="0" borderId="105" xfId="2" applyFont="1" applyBorder="1" applyAlignment="1">
      <alignment horizontal="center"/>
    </xf>
    <xf numFmtId="0" fontId="26" fillId="0" borderId="99" xfId="2" applyFont="1" applyBorder="1" applyAlignment="1">
      <alignment horizontal="left"/>
    </xf>
    <xf numFmtId="0" fontId="26" fillId="0" borderId="114" xfId="2" applyFont="1" applyBorder="1" applyAlignment="1">
      <alignment horizontal="center"/>
    </xf>
    <xf numFmtId="0" fontId="26" fillId="0" borderId="101" xfId="2" applyFont="1" applyBorder="1"/>
    <xf numFmtId="0" fontId="26" fillId="0" borderId="101" xfId="2" applyFont="1" applyBorder="1" applyAlignment="1">
      <alignment horizontal="left"/>
    </xf>
    <xf numFmtId="0" fontId="26" fillId="0" borderId="101" xfId="0" applyFont="1" applyBorder="1" applyAlignment="1">
      <alignment horizontal="left"/>
    </xf>
    <xf numFmtId="0" fontId="26" fillId="0" borderId="101" xfId="0" applyFont="1" applyBorder="1"/>
    <xf numFmtId="2" fontId="0" fillId="0" borderId="0" xfId="0" applyNumberFormat="1"/>
    <xf numFmtId="0" fontId="26" fillId="0" borderId="117" xfId="2" applyFont="1" applyBorder="1" applyAlignment="1">
      <alignment horizontal="center"/>
    </xf>
    <xf numFmtId="0" fontId="25" fillId="0" borderId="115" xfId="2" applyFont="1" applyBorder="1" applyAlignment="1">
      <alignment horizontal="center"/>
    </xf>
    <xf numFmtId="2" fontId="26" fillId="0" borderId="119" xfId="2" applyNumberFormat="1" applyFont="1" applyBorder="1" applyAlignment="1">
      <alignment horizontal="center"/>
    </xf>
    <xf numFmtId="0" fontId="26" fillId="0" borderId="129" xfId="2" applyFont="1" applyBorder="1" applyAlignment="1">
      <alignment horizontal="left"/>
    </xf>
    <xf numFmtId="0" fontId="13" fillId="0" borderId="130" xfId="2" applyFont="1" applyBorder="1" applyAlignment="1">
      <alignment horizontal="center"/>
    </xf>
    <xf numFmtId="49" fontId="13" fillId="0" borderId="131" xfId="2" applyNumberFormat="1" applyFont="1" applyBorder="1" applyAlignment="1">
      <alignment horizontal="center"/>
    </xf>
    <xf numFmtId="0" fontId="25" fillId="0" borderId="132" xfId="2" applyFont="1" applyBorder="1" applyAlignment="1">
      <alignment horizontal="center"/>
    </xf>
    <xf numFmtId="2" fontId="25" fillId="0" borderId="132" xfId="2" applyNumberFormat="1" applyFont="1" applyBorder="1" applyAlignment="1">
      <alignment horizontal="center"/>
    </xf>
    <xf numFmtId="2" fontId="25" fillId="0" borderId="133" xfId="2" applyNumberFormat="1" applyFont="1" applyBorder="1" applyAlignment="1">
      <alignment horizontal="center"/>
    </xf>
    <xf numFmtId="2" fontId="25" fillId="0" borderId="129" xfId="2" applyNumberFormat="1" applyFont="1" applyBorder="1" applyAlignment="1">
      <alignment horizontal="center"/>
    </xf>
    <xf numFmtId="2" fontId="26" fillId="8" borderId="99" xfId="2" applyNumberFormat="1" applyFont="1" applyFill="1" applyBorder="1" applyAlignment="1">
      <alignment horizontal="center"/>
    </xf>
    <xf numFmtId="0" fontId="24" fillId="8" borderId="113" xfId="2" applyFont="1" applyFill="1" applyBorder="1" applyAlignment="1">
      <alignment horizontal="center"/>
    </xf>
    <xf numFmtId="2" fontId="26" fillId="9" borderId="99" xfId="2" applyNumberFormat="1" applyFont="1" applyFill="1" applyBorder="1" applyAlignment="1">
      <alignment horizontal="center"/>
    </xf>
    <xf numFmtId="0" fontId="24" fillId="9" borderId="117" xfId="2" applyFont="1" applyFill="1" applyBorder="1" applyAlignment="1">
      <alignment horizontal="center"/>
    </xf>
    <xf numFmtId="2" fontId="26" fillId="10" borderId="99" xfId="2" applyNumberFormat="1" applyFont="1" applyFill="1" applyBorder="1" applyAlignment="1">
      <alignment horizontal="center"/>
    </xf>
    <xf numFmtId="0" fontId="24" fillId="10" borderId="117" xfId="2" applyFont="1" applyFill="1" applyBorder="1" applyAlignment="1">
      <alignment horizontal="center"/>
    </xf>
    <xf numFmtId="2" fontId="26" fillId="0" borderId="136" xfId="2" applyNumberFormat="1" applyFont="1" applyBorder="1" applyAlignment="1">
      <alignment horizontal="center"/>
    </xf>
    <xf numFmtId="0" fontId="26" fillId="0" borderId="131" xfId="2" applyFont="1" applyBorder="1" applyAlignment="1">
      <alignment horizontal="center"/>
    </xf>
    <xf numFmtId="0" fontId="18" fillId="7" borderId="124" xfId="2" applyFont="1" applyFill="1" applyBorder="1" applyAlignment="1">
      <alignment horizontal="center"/>
    </xf>
    <xf numFmtId="0" fontId="18" fillId="7" borderId="141" xfId="2" applyFont="1" applyFill="1" applyBorder="1" applyAlignment="1">
      <alignment horizontal="center"/>
    </xf>
    <xf numFmtId="0" fontId="18" fillId="7" borderId="142" xfId="2" applyFont="1" applyFill="1" applyBorder="1" applyAlignment="1">
      <alignment horizontal="center"/>
    </xf>
    <xf numFmtId="0" fontId="13" fillId="0" borderId="112" xfId="2" applyFont="1" applyBorder="1" applyAlignment="1">
      <alignment horizontal="left"/>
    </xf>
    <xf numFmtId="0" fontId="26" fillId="0" borderId="115" xfId="2" applyFont="1" applyBorder="1" applyAlignment="1">
      <alignment horizontal="right"/>
    </xf>
    <xf numFmtId="0" fontId="25" fillId="0" borderId="143" xfId="2" applyFont="1" applyBorder="1" applyAlignment="1">
      <alignment horizontal="right"/>
    </xf>
    <xf numFmtId="0" fontId="25" fillId="0" borderId="144" xfId="2" applyFont="1" applyBorder="1" applyAlignment="1">
      <alignment horizontal="right"/>
    </xf>
    <xf numFmtId="0" fontId="13" fillId="0" borderId="116" xfId="2" applyFont="1" applyBorder="1" applyAlignment="1">
      <alignment horizontal="left"/>
    </xf>
    <xf numFmtId="0" fontId="26" fillId="0" borderId="119" xfId="2" applyFont="1" applyBorder="1" applyAlignment="1">
      <alignment horizontal="right"/>
    </xf>
    <xf numFmtId="0" fontId="25" fillId="0" borderId="145" xfId="2" applyFont="1" applyBorder="1" applyAlignment="1">
      <alignment horizontal="right"/>
    </xf>
    <xf numFmtId="0" fontId="25" fillId="0" borderId="146" xfId="2" applyFont="1" applyBorder="1" applyAlignment="1">
      <alignment horizontal="right"/>
    </xf>
    <xf numFmtId="0" fontId="26" fillId="9" borderId="119" xfId="2" applyFont="1" applyFill="1" applyBorder="1" applyAlignment="1">
      <alignment horizontal="right"/>
    </xf>
    <xf numFmtId="0" fontId="26" fillId="8" borderId="119" xfId="2" applyFont="1" applyFill="1" applyBorder="1" applyAlignment="1">
      <alignment horizontal="right"/>
    </xf>
    <xf numFmtId="0" fontId="26" fillId="11" borderId="119" xfId="2" applyFont="1" applyFill="1" applyBorder="1" applyAlignment="1">
      <alignment horizontal="right"/>
    </xf>
    <xf numFmtId="0" fontId="13" fillId="0" borderId="145" xfId="2" applyFont="1" applyBorder="1" applyAlignment="1">
      <alignment horizontal="right"/>
    </xf>
    <xf numFmtId="0" fontId="13" fillId="0" borderId="146" xfId="2" applyFont="1" applyBorder="1" applyAlignment="1">
      <alignment horizontal="right"/>
    </xf>
    <xf numFmtId="0" fontId="26" fillId="0" borderId="111" xfId="2" applyFont="1" applyBorder="1" applyAlignment="1">
      <alignment horizontal="right"/>
    </xf>
    <xf numFmtId="0" fontId="13" fillId="0" borderId="141" xfId="2" applyFont="1" applyBorder="1" applyAlignment="1">
      <alignment horizontal="right"/>
    </xf>
    <xf numFmtId="0" fontId="13" fillId="0" borderId="142" xfId="2" applyFont="1" applyBorder="1" applyAlignment="1">
      <alignment horizontal="right"/>
    </xf>
    <xf numFmtId="0" fontId="18" fillId="7" borderId="147" xfId="2" applyFont="1" applyFill="1" applyBorder="1" applyAlignment="1">
      <alignment horizontal="center"/>
    </xf>
    <xf numFmtId="0" fontId="26" fillId="12" borderId="144" xfId="2" applyFont="1" applyFill="1" applyBorder="1" applyAlignment="1">
      <alignment horizontal="right"/>
    </xf>
    <xf numFmtId="0" fontId="26" fillId="13" borderId="144" xfId="2" applyFont="1" applyFill="1" applyBorder="1" applyAlignment="1">
      <alignment horizontal="right"/>
    </xf>
    <xf numFmtId="2" fontId="26" fillId="0" borderId="144" xfId="2" applyNumberFormat="1" applyFont="1" applyBorder="1" applyAlignment="1">
      <alignment horizontal="right"/>
    </xf>
    <xf numFmtId="165" fontId="26" fillId="0" borderId="148" xfId="2" applyNumberFormat="1" applyFont="1" applyBorder="1" applyAlignment="1">
      <alignment horizontal="right"/>
    </xf>
    <xf numFmtId="1" fontId="25" fillId="0" borderId="143" xfId="2" applyNumberFormat="1" applyFont="1" applyBorder="1" applyAlignment="1">
      <alignment horizontal="right"/>
    </xf>
    <xf numFmtId="1" fontId="25" fillId="0" borderId="144" xfId="2" applyNumberFormat="1" applyFont="1" applyBorder="1" applyAlignment="1">
      <alignment horizontal="right"/>
    </xf>
    <xf numFmtId="0" fontId="26" fillId="12" borderId="146" xfId="2" applyFont="1" applyFill="1" applyBorder="1" applyAlignment="1">
      <alignment horizontal="right"/>
    </xf>
    <xf numFmtId="0" fontId="26" fillId="13" borderId="146" xfId="2" applyFont="1" applyFill="1" applyBorder="1" applyAlignment="1">
      <alignment horizontal="right"/>
    </xf>
    <xf numFmtId="2" fontId="26" fillId="0" borderId="146" xfId="2" applyNumberFormat="1" applyFont="1" applyBorder="1" applyAlignment="1">
      <alignment horizontal="right"/>
    </xf>
    <xf numFmtId="165" fontId="26" fillId="9" borderId="149" xfId="2" applyNumberFormat="1" applyFont="1" applyFill="1" applyBorder="1" applyAlignment="1">
      <alignment horizontal="right"/>
    </xf>
    <xf numFmtId="1" fontId="25" fillId="0" borderId="145" xfId="2" applyNumberFormat="1" applyFont="1" applyBorder="1" applyAlignment="1">
      <alignment horizontal="right"/>
    </xf>
    <xf numFmtId="1" fontId="25" fillId="0" borderId="146" xfId="2" applyNumberFormat="1" applyFont="1" applyBorder="1" applyAlignment="1">
      <alignment horizontal="right"/>
    </xf>
    <xf numFmtId="165" fontId="26" fillId="0" borderId="149" xfId="2" applyNumberFormat="1" applyFont="1" applyBorder="1" applyAlignment="1">
      <alignment horizontal="right"/>
    </xf>
    <xf numFmtId="165" fontId="26" fillId="8" borderId="149" xfId="2" applyNumberFormat="1" applyFont="1" applyFill="1" applyBorder="1" applyAlignment="1">
      <alignment horizontal="right"/>
    </xf>
    <xf numFmtId="165" fontId="28" fillId="0" borderId="149" xfId="0" applyNumberFormat="1" applyFont="1" applyBorder="1" applyAlignment="1">
      <alignment horizontal="right"/>
    </xf>
    <xf numFmtId="1" fontId="27" fillId="0" borderId="145" xfId="0" applyNumberFormat="1" applyFont="1" applyBorder="1" applyAlignment="1">
      <alignment horizontal="right"/>
    </xf>
    <xf numFmtId="1" fontId="27" fillId="0" borderId="146" xfId="0" applyNumberFormat="1" applyFont="1" applyBorder="1" applyAlignment="1">
      <alignment horizontal="right"/>
    </xf>
    <xf numFmtId="165" fontId="26" fillId="11" borderId="149" xfId="2" applyNumberFormat="1" applyFont="1" applyFill="1" applyBorder="1" applyAlignment="1">
      <alignment horizontal="right"/>
    </xf>
    <xf numFmtId="0" fontId="22" fillId="12" borderId="146" xfId="2" applyFont="1" applyFill="1" applyBorder="1" applyAlignment="1">
      <alignment horizontal="right"/>
    </xf>
    <xf numFmtId="0" fontId="22" fillId="13" borderId="146" xfId="2" applyFont="1" applyFill="1" applyBorder="1" applyAlignment="1">
      <alignment horizontal="right"/>
    </xf>
    <xf numFmtId="2" fontId="22" fillId="0" borderId="146" xfId="2" applyNumberFormat="1" applyFont="1" applyBorder="1" applyAlignment="1">
      <alignment horizontal="right"/>
    </xf>
    <xf numFmtId="0" fontId="22" fillId="12" borderId="142" xfId="2" applyFont="1" applyFill="1" applyBorder="1" applyAlignment="1">
      <alignment horizontal="right"/>
    </xf>
    <xf numFmtId="0" fontId="22" fillId="13" borderId="142" xfId="2" applyFont="1" applyFill="1" applyBorder="1" applyAlignment="1">
      <alignment horizontal="right"/>
    </xf>
    <xf numFmtId="2" fontId="22" fillId="0" borderId="142" xfId="2" applyNumberFormat="1" applyFont="1" applyBorder="1" applyAlignment="1">
      <alignment horizontal="right"/>
    </xf>
    <xf numFmtId="165" fontId="26" fillId="0" borderId="147" xfId="2" applyNumberFormat="1" applyFont="1" applyBorder="1" applyAlignment="1">
      <alignment horizontal="right"/>
    </xf>
    <xf numFmtId="1" fontId="25" fillId="0" borderId="141" xfId="2" applyNumberFormat="1" applyFont="1" applyBorder="1" applyAlignment="1">
      <alignment horizontal="right"/>
    </xf>
    <xf numFmtId="1" fontId="25" fillId="0" borderId="142" xfId="2" applyNumberFormat="1" applyFont="1" applyBorder="1" applyAlignment="1">
      <alignment horizontal="right"/>
    </xf>
    <xf numFmtId="1" fontId="26" fillId="12" borderId="144" xfId="2" applyNumberFormat="1" applyFont="1" applyFill="1" applyBorder="1" applyAlignment="1">
      <alignment horizontal="right"/>
    </xf>
    <xf numFmtId="1" fontId="26" fillId="12" borderId="146" xfId="2" applyNumberFormat="1" applyFont="1" applyFill="1" applyBorder="1" applyAlignment="1">
      <alignment horizontal="right"/>
    </xf>
    <xf numFmtId="1" fontId="28" fillId="12" borderId="146" xfId="0" applyNumberFormat="1" applyFont="1" applyFill="1" applyBorder="1" applyAlignment="1">
      <alignment horizontal="right"/>
    </xf>
    <xf numFmtId="1" fontId="26" fillId="12" borderId="142" xfId="2" applyNumberFormat="1" applyFont="1" applyFill="1" applyBorder="1" applyAlignment="1">
      <alignment horizontal="right"/>
    </xf>
    <xf numFmtId="1" fontId="26" fillId="13" borderId="144" xfId="2" applyNumberFormat="1" applyFont="1" applyFill="1" applyBorder="1" applyAlignment="1">
      <alignment horizontal="right"/>
    </xf>
    <xf numFmtId="165" fontId="26" fillId="0" borderId="144" xfId="2" applyNumberFormat="1" applyFont="1" applyBorder="1" applyAlignment="1">
      <alignment horizontal="right"/>
    </xf>
    <xf numFmtId="2" fontId="26" fillId="8" borderId="148" xfId="2" applyNumberFormat="1" applyFont="1" applyFill="1" applyBorder="1" applyAlignment="1">
      <alignment horizontal="right"/>
    </xf>
    <xf numFmtId="1" fontId="26" fillId="13" borderId="146" xfId="2" applyNumberFormat="1" applyFont="1" applyFill="1" applyBorder="1" applyAlignment="1">
      <alignment horizontal="right"/>
    </xf>
    <xf numFmtId="165" fontId="26" fillId="0" borderId="146" xfId="2" applyNumberFormat="1" applyFont="1" applyBorder="1" applyAlignment="1">
      <alignment horizontal="right"/>
    </xf>
    <xf numFmtId="2" fontId="26" fillId="11" borderId="149" xfId="2" applyNumberFormat="1" applyFont="1" applyFill="1" applyBorder="1" applyAlignment="1">
      <alignment horizontal="right"/>
    </xf>
    <xf numFmtId="2" fontId="26" fillId="0" borderId="149" xfId="2" applyNumberFormat="1" applyFont="1" applyBorder="1" applyAlignment="1">
      <alignment horizontal="right"/>
    </xf>
    <xf numFmtId="165" fontId="28" fillId="0" borderId="146" xfId="0" applyNumberFormat="1" applyFont="1" applyBorder="1" applyAlignment="1">
      <alignment horizontal="right"/>
    </xf>
    <xf numFmtId="2" fontId="26" fillId="9" borderId="149" xfId="2" applyNumberFormat="1" applyFont="1" applyFill="1" applyBorder="1" applyAlignment="1">
      <alignment horizontal="right"/>
    </xf>
    <xf numFmtId="1" fontId="26" fillId="13" borderId="142" xfId="2" applyNumberFormat="1" applyFont="1" applyFill="1" applyBorder="1" applyAlignment="1">
      <alignment horizontal="right"/>
    </xf>
    <xf numFmtId="165" fontId="26" fillId="0" borderId="142" xfId="2" applyNumberFormat="1" applyFont="1" applyBorder="1" applyAlignment="1">
      <alignment horizontal="right"/>
    </xf>
    <xf numFmtId="2" fontId="26" fillId="0" borderId="147" xfId="2" applyNumberFormat="1" applyFont="1" applyBorder="1" applyAlignment="1">
      <alignment horizontal="right"/>
    </xf>
    <xf numFmtId="2" fontId="26" fillId="0" borderId="142" xfId="2" applyNumberFormat="1" applyFont="1" applyBorder="1" applyAlignment="1">
      <alignment horizontal="right"/>
    </xf>
    <xf numFmtId="0" fontId="18" fillId="7" borderId="152" xfId="2" applyFont="1" applyFill="1" applyBorder="1" applyAlignment="1">
      <alignment horizontal="center"/>
    </xf>
    <xf numFmtId="0" fontId="18" fillId="7" borderId="126" xfId="2" applyFont="1" applyFill="1" applyBorder="1" applyAlignment="1">
      <alignment horizontal="center"/>
    </xf>
    <xf numFmtId="165" fontId="26" fillId="8" borderId="153" xfId="2" applyNumberFormat="1" applyFont="1" applyFill="1" applyBorder="1" applyAlignment="1">
      <alignment horizontal="right"/>
    </xf>
    <xf numFmtId="1" fontId="26" fillId="0" borderId="154" xfId="2" applyNumberFormat="1" applyFont="1" applyBorder="1" applyAlignment="1">
      <alignment horizontal="right"/>
    </xf>
    <xf numFmtId="1" fontId="26" fillId="0" borderId="144" xfId="2" applyNumberFormat="1" applyFont="1" applyBorder="1" applyAlignment="1">
      <alignment horizontal="right"/>
    </xf>
    <xf numFmtId="1" fontId="26" fillId="14" borderId="144" xfId="2" applyNumberFormat="1" applyFont="1" applyFill="1" applyBorder="1" applyAlignment="1">
      <alignment horizontal="right"/>
    </xf>
    <xf numFmtId="165" fontId="26" fillId="9" borderId="155" xfId="2" applyNumberFormat="1" applyFont="1" applyFill="1" applyBorder="1" applyAlignment="1">
      <alignment horizontal="right"/>
    </xf>
    <xf numFmtId="1" fontId="26" fillId="0" borderId="156" xfId="2" applyNumberFormat="1" applyFont="1" applyBorder="1" applyAlignment="1">
      <alignment horizontal="right"/>
    </xf>
    <xf numFmtId="1" fontId="26" fillId="0" borderId="146" xfId="2" applyNumberFormat="1" applyFont="1" applyBorder="1" applyAlignment="1">
      <alignment horizontal="right"/>
    </xf>
    <xf numFmtId="1" fontId="26" fillId="14" borderId="146" xfId="2" applyNumberFormat="1" applyFont="1" applyFill="1" applyBorder="1" applyAlignment="1">
      <alignment horizontal="right"/>
    </xf>
    <xf numFmtId="165" fontId="26" fillId="11" borderId="155" xfId="2" applyNumberFormat="1" applyFont="1" applyFill="1" applyBorder="1" applyAlignment="1">
      <alignment horizontal="right"/>
    </xf>
    <xf numFmtId="1" fontId="26" fillId="15" borderId="156" xfId="2" applyNumberFormat="1" applyFont="1" applyFill="1" applyBorder="1" applyAlignment="1">
      <alignment horizontal="right"/>
    </xf>
    <xf numFmtId="165" fontId="26" fillId="0" borderId="155" xfId="2" applyNumberFormat="1" applyFont="1" applyBorder="1" applyAlignment="1">
      <alignment horizontal="right"/>
    </xf>
    <xf numFmtId="2" fontId="26" fillId="0" borderId="155" xfId="2" applyNumberFormat="1" applyFont="1" applyBorder="1" applyAlignment="1">
      <alignment horizontal="right"/>
    </xf>
    <xf numFmtId="1" fontId="26" fillId="15" borderId="146" xfId="2" applyNumberFormat="1" applyFont="1" applyFill="1" applyBorder="1" applyAlignment="1">
      <alignment horizontal="right"/>
    </xf>
    <xf numFmtId="165" fontId="26" fillId="0" borderId="152" xfId="2" applyNumberFormat="1" applyFont="1" applyBorder="1" applyAlignment="1">
      <alignment horizontal="right"/>
    </xf>
    <xf numFmtId="1" fontId="26" fillId="0" borderId="126" xfId="2" applyNumberFormat="1" applyFont="1" applyBorder="1" applyAlignment="1">
      <alignment horizontal="right"/>
    </xf>
    <xf numFmtId="1" fontId="26" fillId="0" borderId="142" xfId="2" applyNumberFormat="1" applyFont="1" applyBorder="1" applyAlignment="1">
      <alignment horizontal="right"/>
    </xf>
    <xf numFmtId="0" fontId="18" fillId="7" borderId="142" xfId="2" applyFont="1" applyFill="1" applyBorder="1" applyAlignment="1">
      <alignment horizontal="center" wrapText="1"/>
    </xf>
    <xf numFmtId="0" fontId="8" fillId="0" borderId="157" xfId="2" applyFont="1" applyBorder="1" applyAlignment="1">
      <alignment horizontal="center"/>
    </xf>
    <xf numFmtId="2" fontId="26" fillId="12" borderId="144" xfId="2" applyNumberFormat="1" applyFont="1" applyFill="1" applyBorder="1" applyAlignment="1">
      <alignment horizontal="right"/>
    </xf>
    <xf numFmtId="2" fontId="26" fillId="8" borderId="153" xfId="2" applyNumberFormat="1" applyFont="1" applyFill="1" applyBorder="1" applyAlignment="1">
      <alignment horizontal="right"/>
    </xf>
    <xf numFmtId="2" fontId="26" fillId="8" borderId="158" xfId="2" applyNumberFormat="1" applyFont="1" applyFill="1" applyBorder="1" applyAlignment="1">
      <alignment horizontal="right"/>
    </xf>
    <xf numFmtId="2" fontId="26" fillId="12" borderId="146" xfId="2" applyNumberFormat="1" applyFont="1" applyFill="1" applyBorder="1" applyAlignment="1">
      <alignment horizontal="right"/>
    </xf>
    <xf numFmtId="2" fontId="26" fillId="9" borderId="155" xfId="2" applyNumberFormat="1" applyFont="1" applyFill="1" applyBorder="1" applyAlignment="1">
      <alignment horizontal="right"/>
    </xf>
    <xf numFmtId="2" fontId="26" fillId="9" borderId="158" xfId="2" applyNumberFormat="1" applyFont="1" applyFill="1" applyBorder="1" applyAlignment="1">
      <alignment horizontal="right"/>
    </xf>
    <xf numFmtId="2" fontId="26" fillId="15" borderId="146" xfId="2" applyNumberFormat="1" applyFont="1" applyFill="1" applyBorder="1" applyAlignment="1">
      <alignment horizontal="right"/>
    </xf>
    <xf numFmtId="2" fontId="26" fillId="11" borderId="158" xfId="2" applyNumberFormat="1" applyFont="1" applyFill="1" applyBorder="1" applyAlignment="1">
      <alignment horizontal="right"/>
    </xf>
    <xf numFmtId="0" fontId="24" fillId="11" borderId="117" xfId="2" applyFont="1" applyFill="1" applyBorder="1" applyAlignment="1">
      <alignment horizontal="center"/>
    </xf>
    <xf numFmtId="2" fontId="26" fillId="0" borderId="158" xfId="2" applyNumberFormat="1" applyFont="1" applyBorder="1" applyAlignment="1">
      <alignment horizontal="right"/>
    </xf>
    <xf numFmtId="2" fontId="26" fillId="11" borderId="155" xfId="2" applyNumberFormat="1" applyFont="1" applyFill="1" applyBorder="1" applyAlignment="1">
      <alignment horizontal="right"/>
    </xf>
    <xf numFmtId="2" fontId="26" fillId="12" borderId="142" xfId="2" applyNumberFormat="1" applyFont="1" applyFill="1" applyBorder="1" applyAlignment="1">
      <alignment horizontal="right"/>
    </xf>
    <xf numFmtId="2" fontId="26" fillId="0" borderId="152" xfId="2" applyNumberFormat="1" applyFont="1" applyBorder="1" applyAlignment="1">
      <alignment horizontal="right"/>
    </xf>
    <xf numFmtId="2" fontId="26" fillId="0" borderId="157" xfId="2" applyNumberFormat="1" applyFont="1" applyBorder="1" applyAlignment="1">
      <alignment horizontal="right"/>
    </xf>
    <xf numFmtId="1" fontId="26" fillId="8" borderId="148" xfId="2" applyNumberFormat="1" applyFont="1" applyFill="1" applyBorder="1" applyAlignment="1">
      <alignment horizontal="right"/>
    </xf>
    <xf numFmtId="0" fontId="26" fillId="13" borderId="101" xfId="2" applyFont="1" applyFill="1" applyBorder="1" applyAlignment="1">
      <alignment horizontal="left"/>
    </xf>
    <xf numFmtId="0" fontId="13" fillId="13" borderId="116" xfId="2" applyFont="1" applyFill="1" applyBorder="1" applyAlignment="1">
      <alignment horizontal="left"/>
    </xf>
    <xf numFmtId="49" fontId="13" fillId="13" borderId="117" xfId="2" applyNumberFormat="1" applyFont="1" applyFill="1" applyBorder="1" applyAlignment="1">
      <alignment horizontal="center"/>
    </xf>
    <xf numFmtId="0" fontId="26" fillId="13" borderId="119" xfId="2" applyFont="1" applyFill="1" applyBorder="1" applyAlignment="1">
      <alignment horizontal="right"/>
    </xf>
    <xf numFmtId="0" fontId="25" fillId="13" borderId="145" xfId="2" applyFont="1" applyFill="1" applyBorder="1" applyAlignment="1">
      <alignment horizontal="right"/>
    </xf>
    <xf numFmtId="0" fontId="25" fillId="13" borderId="146" xfId="2" applyFont="1" applyFill="1" applyBorder="1" applyAlignment="1">
      <alignment horizontal="right"/>
    </xf>
    <xf numFmtId="0" fontId="26" fillId="9" borderId="149" xfId="2" applyFont="1" applyFill="1" applyBorder="1" applyAlignment="1">
      <alignment horizontal="right"/>
    </xf>
    <xf numFmtId="2" fontId="26" fillId="13" borderId="146" xfId="2" applyNumberFormat="1" applyFont="1" applyFill="1" applyBorder="1" applyAlignment="1">
      <alignment horizontal="right"/>
    </xf>
    <xf numFmtId="2" fontId="26" fillId="13" borderId="149" xfId="2" applyNumberFormat="1" applyFont="1" applyFill="1" applyBorder="1" applyAlignment="1">
      <alignment horizontal="right"/>
    </xf>
    <xf numFmtId="1" fontId="25" fillId="13" borderId="145" xfId="2" applyNumberFormat="1" applyFont="1" applyFill="1" applyBorder="1" applyAlignment="1">
      <alignment horizontal="right"/>
    </xf>
    <xf numFmtId="1" fontId="25" fillId="13" borderId="146" xfId="2" applyNumberFormat="1" applyFont="1" applyFill="1" applyBorder="1" applyAlignment="1">
      <alignment horizontal="right"/>
    </xf>
    <xf numFmtId="165" fontId="26" fillId="13" borderId="146" xfId="2" applyNumberFormat="1" applyFont="1" applyFill="1" applyBorder="1" applyAlignment="1">
      <alignment horizontal="right"/>
    </xf>
    <xf numFmtId="1" fontId="26" fillId="0" borderId="143" xfId="2" applyNumberFormat="1" applyFont="1" applyBorder="1" applyAlignment="1">
      <alignment horizontal="right"/>
    </xf>
    <xf numFmtId="1" fontId="26" fillId="0" borderId="145" xfId="2" applyNumberFormat="1" applyFont="1" applyBorder="1" applyAlignment="1">
      <alignment horizontal="right"/>
    </xf>
    <xf numFmtId="1" fontId="26" fillId="15" borderId="145" xfId="2" applyNumberFormat="1" applyFont="1" applyFill="1" applyBorder="1" applyAlignment="1">
      <alignment horizontal="right"/>
    </xf>
    <xf numFmtId="1" fontId="26" fillId="13" borderId="145" xfId="2" applyNumberFormat="1" applyFont="1" applyFill="1" applyBorder="1" applyAlignment="1">
      <alignment horizontal="right"/>
    </xf>
    <xf numFmtId="1" fontId="26" fillId="0" borderId="141" xfId="2" applyNumberFormat="1" applyFont="1" applyBorder="1" applyAlignment="1">
      <alignment horizontal="right"/>
    </xf>
    <xf numFmtId="2" fontId="26" fillId="8" borderId="159" xfId="2" applyNumberFormat="1" applyFont="1" applyFill="1" applyBorder="1" applyAlignment="1">
      <alignment horizontal="right"/>
    </xf>
    <xf numFmtId="2" fontId="26" fillId="9" borderId="159" xfId="2" applyNumberFormat="1" applyFont="1" applyFill="1" applyBorder="1" applyAlignment="1">
      <alignment horizontal="right"/>
    </xf>
    <xf numFmtId="2" fontId="26" fillId="11" borderId="159" xfId="2" applyNumberFormat="1" applyFont="1" applyFill="1" applyBorder="1" applyAlignment="1">
      <alignment horizontal="right"/>
    </xf>
    <xf numFmtId="2" fontId="26" fillId="0" borderId="159" xfId="2" applyNumberFormat="1" applyFont="1" applyBorder="1" applyAlignment="1">
      <alignment horizontal="right"/>
    </xf>
    <xf numFmtId="2" fontId="26" fillId="13" borderId="159" xfId="2" applyNumberFormat="1" applyFont="1" applyFill="1" applyBorder="1" applyAlignment="1">
      <alignment horizontal="right"/>
    </xf>
    <xf numFmtId="0" fontId="29" fillId="13" borderId="117" xfId="2" applyFont="1" applyFill="1" applyBorder="1" applyAlignment="1">
      <alignment horizontal="center" wrapText="1"/>
    </xf>
    <xf numFmtId="2" fontId="26" fillId="0" borderId="160" xfId="2" applyNumberFormat="1" applyFont="1" applyBorder="1" applyAlignment="1">
      <alignment horizontal="right"/>
    </xf>
    <xf numFmtId="1" fontId="26" fillId="0" borderId="148" xfId="2" applyNumberFormat="1" applyFont="1" applyBorder="1" applyAlignment="1">
      <alignment horizontal="right"/>
    </xf>
    <xf numFmtId="0" fontId="26" fillId="0" borderId="149" xfId="2" applyFont="1" applyBorder="1" applyAlignment="1">
      <alignment horizontal="right"/>
    </xf>
    <xf numFmtId="1" fontId="26" fillId="11" borderId="119" xfId="2" applyNumberFormat="1" applyFont="1" applyFill="1" applyBorder="1" applyAlignment="1">
      <alignment horizontal="right"/>
    </xf>
    <xf numFmtId="0" fontId="13" fillId="0" borderId="161" xfId="2" applyFont="1" applyBorder="1" applyAlignment="1">
      <alignment horizontal="left"/>
    </xf>
    <xf numFmtId="0" fontId="26" fillId="0" borderId="133" xfId="2" applyFont="1" applyBorder="1" applyAlignment="1">
      <alignment horizontal="right"/>
    </xf>
    <xf numFmtId="0" fontId="25" fillId="0" borderId="162" xfId="2" applyFont="1" applyBorder="1" applyAlignment="1">
      <alignment horizontal="right"/>
    </xf>
    <xf numFmtId="0" fontId="25" fillId="0" borderId="163" xfId="2" applyFont="1" applyBorder="1" applyAlignment="1">
      <alignment horizontal="right"/>
    </xf>
    <xf numFmtId="0" fontId="22" fillId="0" borderId="30" xfId="0" applyFont="1" applyBorder="1"/>
    <xf numFmtId="49" fontId="15" fillId="0" borderId="30" xfId="0" applyNumberFormat="1" applyFont="1" applyBorder="1"/>
    <xf numFmtId="0" fontId="15" fillId="0" borderId="11" xfId="0" applyFont="1" applyBorder="1"/>
    <xf numFmtId="0" fontId="15" fillId="0" borderId="0" xfId="0" applyFont="1"/>
    <xf numFmtId="49" fontId="22" fillId="0" borderId="30" xfId="0" applyNumberFormat="1" applyFont="1" applyBorder="1"/>
    <xf numFmtId="0" fontId="22" fillId="0" borderId="11" xfId="0" applyFont="1" applyBorder="1"/>
    <xf numFmtId="0" fontId="30" fillId="0" borderId="0" xfId="0" applyFont="1"/>
    <xf numFmtId="2" fontId="26" fillId="11" borderId="164" xfId="2" applyNumberFormat="1" applyFont="1" applyFill="1" applyBorder="1" applyAlignment="1">
      <alignment horizontal="right"/>
    </xf>
    <xf numFmtId="2" fontId="26" fillId="0" borderId="165" xfId="2" applyNumberFormat="1" applyFont="1" applyBorder="1" applyAlignment="1">
      <alignment horizontal="right"/>
    </xf>
    <xf numFmtId="0" fontId="26" fillId="12" borderId="163" xfId="2" applyFont="1" applyFill="1" applyBorder="1" applyAlignment="1">
      <alignment horizontal="right"/>
    </xf>
    <xf numFmtId="0" fontId="26" fillId="13" borderId="163" xfId="2" applyFont="1" applyFill="1" applyBorder="1" applyAlignment="1">
      <alignment horizontal="right"/>
    </xf>
    <xf numFmtId="2" fontId="26" fillId="0" borderId="163" xfId="2" applyNumberFormat="1" applyFont="1" applyBorder="1" applyAlignment="1">
      <alignment horizontal="right"/>
    </xf>
    <xf numFmtId="2" fontId="26" fillId="0" borderId="166" xfId="2" applyNumberFormat="1" applyFont="1" applyBorder="1" applyAlignment="1">
      <alignment horizontal="right"/>
    </xf>
    <xf numFmtId="1" fontId="25" fillId="0" borderId="162" xfId="2" applyNumberFormat="1" applyFont="1" applyBorder="1" applyAlignment="1">
      <alignment horizontal="right"/>
    </xf>
    <xf numFmtId="1" fontId="25" fillId="0" borderId="163" xfId="2" applyNumberFormat="1" applyFont="1" applyBorder="1" applyAlignment="1">
      <alignment horizontal="right"/>
    </xf>
    <xf numFmtId="1" fontId="26" fillId="12" borderId="163" xfId="2" applyNumberFormat="1" applyFont="1" applyFill="1" applyBorder="1" applyAlignment="1">
      <alignment horizontal="right"/>
    </xf>
    <xf numFmtId="2" fontId="26" fillId="0" borderId="148" xfId="2" applyNumberFormat="1" applyFont="1" applyBorder="1" applyAlignment="1">
      <alignment horizontal="right"/>
    </xf>
    <xf numFmtId="2" fontId="26" fillId="8" borderId="149" xfId="2" applyNumberFormat="1" applyFont="1" applyFill="1" applyBorder="1" applyAlignment="1">
      <alignment horizontal="right"/>
    </xf>
    <xf numFmtId="1" fontId="26" fillId="13" borderId="163" xfId="2" applyNumberFormat="1" applyFont="1" applyFill="1" applyBorder="1" applyAlignment="1">
      <alignment horizontal="right"/>
    </xf>
    <xf numFmtId="0" fontId="22" fillId="0" borderId="0" xfId="0" applyFont="1"/>
    <xf numFmtId="0" fontId="22" fillId="0" borderId="168" xfId="0" applyFont="1" applyBorder="1"/>
    <xf numFmtId="2" fontId="26" fillId="9" borderId="165" xfId="2" applyNumberFormat="1" applyFont="1" applyFill="1" applyBorder="1" applyAlignment="1">
      <alignment horizontal="right"/>
    </xf>
    <xf numFmtId="1" fontId="26" fillId="15" borderId="162" xfId="2" applyNumberFormat="1" applyFont="1" applyFill="1" applyBorder="1" applyAlignment="1">
      <alignment horizontal="right"/>
    </xf>
    <xf numFmtId="1" fontId="26" fillId="15" borderId="163" xfId="2" applyNumberFormat="1" applyFont="1" applyFill="1" applyBorder="1" applyAlignment="1">
      <alignment horizontal="right"/>
    </xf>
    <xf numFmtId="1" fontId="26" fillId="0" borderId="163" xfId="2" applyNumberFormat="1" applyFont="1" applyBorder="1" applyAlignment="1">
      <alignment horizontal="right"/>
    </xf>
    <xf numFmtId="1" fontId="26" fillId="14" borderId="163" xfId="2" applyNumberFormat="1" applyFont="1" applyFill="1" applyBorder="1" applyAlignment="1">
      <alignment horizontal="right"/>
    </xf>
    <xf numFmtId="2" fontId="26" fillId="16" borderId="144" xfId="2" applyNumberFormat="1" applyFont="1" applyFill="1" applyBorder="1" applyAlignment="1">
      <alignment horizontal="right"/>
    </xf>
    <xf numFmtId="2" fontId="26" fillId="16" borderId="146" xfId="2" applyNumberFormat="1" applyFont="1" applyFill="1" applyBorder="1" applyAlignment="1">
      <alignment horizontal="right"/>
    </xf>
    <xf numFmtId="2" fontId="26" fillId="16" borderId="163" xfId="2" applyNumberFormat="1" applyFont="1" applyFill="1" applyBorder="1" applyAlignment="1">
      <alignment horizontal="right"/>
    </xf>
    <xf numFmtId="2" fontId="26" fillId="0" borderId="169" xfId="2" applyNumberFormat="1" applyFont="1" applyBorder="1" applyAlignment="1">
      <alignment horizontal="right"/>
    </xf>
    <xf numFmtId="0" fontId="13" fillId="0" borderId="0" xfId="1" applyAlignment="1">
      <alignment horizontal="center"/>
    </xf>
    <xf numFmtId="0" fontId="13" fillId="0" borderId="0" xfId="1"/>
    <xf numFmtId="0" fontId="13" fillId="0" borderId="98" xfId="1" applyBorder="1" applyAlignment="1">
      <alignment horizontal="left"/>
    </xf>
    <xf numFmtId="0" fontId="13" fillId="0" borderId="106" xfId="1" applyBorder="1" applyAlignment="1">
      <alignment horizontal="center"/>
    </xf>
    <xf numFmtId="0" fontId="13" fillId="0" borderId="107" xfId="1" applyBorder="1" applyAlignment="1">
      <alignment horizontal="center"/>
    </xf>
    <xf numFmtId="0" fontId="13" fillId="0" borderId="108" xfId="1" applyBorder="1" applyAlignment="1">
      <alignment horizontal="center"/>
    </xf>
    <xf numFmtId="0" fontId="13" fillId="0" borderId="170" xfId="1" applyBorder="1" applyAlignment="1">
      <alignment horizontal="center"/>
    </xf>
    <xf numFmtId="0" fontId="13" fillId="17" borderId="98" xfId="1" applyFill="1" applyBorder="1" applyAlignment="1">
      <alignment horizontal="center"/>
    </xf>
    <xf numFmtId="0" fontId="13" fillId="0" borderId="99" xfId="1" applyBorder="1" applyAlignment="1">
      <alignment horizontal="center"/>
    </xf>
    <xf numFmtId="0" fontId="13" fillId="0" borderId="112" xfId="1" applyBorder="1" applyAlignment="1">
      <alignment horizontal="center"/>
    </xf>
    <xf numFmtId="0" fontId="13" fillId="0" borderId="113" xfId="1" applyBorder="1" applyAlignment="1">
      <alignment horizontal="center"/>
    </xf>
    <xf numFmtId="0" fontId="13" fillId="0" borderId="140" xfId="1" applyBorder="1" applyAlignment="1">
      <alignment horizontal="center"/>
    </xf>
    <xf numFmtId="0" fontId="13" fillId="18" borderId="114" xfId="1" applyFill="1" applyBorder="1" applyAlignment="1">
      <alignment horizontal="center"/>
    </xf>
    <xf numFmtId="0" fontId="13" fillId="0" borderId="101" xfId="1" applyBorder="1" applyAlignment="1">
      <alignment horizontal="center"/>
    </xf>
    <xf numFmtId="0" fontId="13" fillId="0" borderId="116" xfId="1" applyBorder="1" applyAlignment="1">
      <alignment horizontal="center"/>
    </xf>
    <xf numFmtId="0" fontId="13" fillId="0" borderId="117" xfId="1" applyBorder="1" applyAlignment="1">
      <alignment horizontal="center"/>
    </xf>
    <xf numFmtId="0" fontId="13" fillId="0" borderId="171" xfId="1" applyBorder="1" applyAlignment="1">
      <alignment horizontal="center"/>
    </xf>
    <xf numFmtId="0" fontId="13" fillId="18" borderId="118" xfId="1" applyFill="1" applyBorder="1" applyAlignment="1">
      <alignment horizontal="center"/>
    </xf>
    <xf numFmtId="0" fontId="13" fillId="0" borderId="118" xfId="1" applyBorder="1" applyAlignment="1">
      <alignment horizontal="center"/>
    </xf>
    <xf numFmtId="0" fontId="13" fillId="17" borderId="118" xfId="1" applyFill="1" applyBorder="1" applyAlignment="1">
      <alignment horizontal="center"/>
    </xf>
    <xf numFmtId="0" fontId="13" fillId="0" borderId="120" xfId="1" applyBorder="1" applyAlignment="1">
      <alignment horizontal="center"/>
    </xf>
    <xf numFmtId="0" fontId="13" fillId="0" borderId="103" xfId="1" applyBorder="1" applyAlignment="1">
      <alignment horizontal="center"/>
    </xf>
    <xf numFmtId="0" fontId="13" fillId="0" borderId="104" xfId="1" applyBorder="1" applyAlignment="1">
      <alignment horizontal="center"/>
    </xf>
    <xf numFmtId="0" fontId="13" fillId="0" borderId="105" xfId="1" applyBorder="1" applyAlignment="1">
      <alignment horizontal="center"/>
    </xf>
    <xf numFmtId="0" fontId="13" fillId="0" borderId="125" xfId="1" applyBorder="1" applyAlignment="1">
      <alignment horizontal="center"/>
    </xf>
    <xf numFmtId="0" fontId="13" fillId="17" borderId="120" xfId="1" applyFill="1" applyBorder="1" applyAlignment="1">
      <alignment horizontal="center"/>
    </xf>
    <xf numFmtId="0" fontId="13" fillId="0" borderId="107" xfId="1" applyBorder="1" applyAlignment="1">
      <alignment horizontal="center" wrapText="1"/>
    </xf>
    <xf numFmtId="0" fontId="13" fillId="0" borderId="98" xfId="1" applyBorder="1" applyAlignment="1">
      <alignment horizontal="center"/>
    </xf>
    <xf numFmtId="0" fontId="13" fillId="19" borderId="0" xfId="1" applyFill="1"/>
    <xf numFmtId="2" fontId="13" fillId="0" borderId="140" xfId="1" applyNumberFormat="1" applyBorder="1" applyAlignment="1">
      <alignment horizontal="center"/>
    </xf>
    <xf numFmtId="2" fontId="13" fillId="0" borderId="112" xfId="1" applyNumberFormat="1" applyBorder="1" applyAlignment="1">
      <alignment horizontal="center"/>
    </xf>
    <xf numFmtId="2" fontId="13" fillId="0" borderId="114" xfId="1" applyNumberFormat="1" applyBorder="1" applyAlignment="1">
      <alignment horizontal="center"/>
    </xf>
    <xf numFmtId="2" fontId="13" fillId="0" borderId="171" xfId="1" applyNumberFormat="1" applyBorder="1" applyAlignment="1">
      <alignment horizontal="center"/>
    </xf>
    <xf numFmtId="2" fontId="13" fillId="0" borderId="116" xfId="1" applyNumberFormat="1" applyBorder="1" applyAlignment="1">
      <alignment horizontal="center"/>
    </xf>
    <xf numFmtId="2" fontId="13" fillId="0" borderId="118" xfId="1" applyNumberFormat="1" applyBorder="1" applyAlignment="1">
      <alignment horizontal="center"/>
    </xf>
    <xf numFmtId="0" fontId="13" fillId="17" borderId="114" xfId="1" applyFill="1" applyBorder="1" applyAlignment="1">
      <alignment horizontal="center"/>
    </xf>
    <xf numFmtId="0" fontId="13" fillId="0" borderId="172" xfId="1" applyBorder="1" applyAlignment="1">
      <alignment horizontal="center"/>
    </xf>
    <xf numFmtId="0" fontId="13" fillId="0" borderId="173" xfId="1" applyBorder="1" applyAlignment="1">
      <alignment horizontal="center"/>
    </xf>
    <xf numFmtId="0" fontId="13" fillId="0" borderId="158" xfId="1" applyBorder="1" applyAlignment="1">
      <alignment horizontal="center"/>
    </xf>
    <xf numFmtId="0" fontId="13" fillId="0" borderId="157" xfId="1" applyBorder="1" applyAlignment="1">
      <alignment horizontal="center"/>
    </xf>
    <xf numFmtId="1" fontId="26" fillId="0" borderId="119" xfId="2" applyNumberFormat="1" applyFont="1" applyBorder="1" applyAlignment="1">
      <alignment horizontal="right"/>
    </xf>
    <xf numFmtId="0" fontId="18" fillId="7" borderId="176" xfId="2" applyFont="1" applyFill="1" applyBorder="1" applyAlignment="1">
      <alignment horizontal="center"/>
    </xf>
    <xf numFmtId="0" fontId="25" fillId="0" borderId="177" xfId="2" applyFont="1" applyBorder="1" applyAlignment="1">
      <alignment horizontal="right"/>
    </xf>
    <xf numFmtId="2" fontId="26" fillId="0" borderId="153" xfId="2" applyNumberFormat="1" applyFont="1" applyBorder="1" applyAlignment="1">
      <alignment horizontal="right"/>
    </xf>
    <xf numFmtId="0" fontId="25" fillId="0" borderId="178" xfId="2" applyFont="1" applyBorder="1" applyAlignment="1">
      <alignment horizontal="right"/>
    </xf>
    <xf numFmtId="0" fontId="13" fillId="0" borderId="178" xfId="2" applyFont="1" applyBorder="1" applyAlignment="1">
      <alignment horizontal="right"/>
    </xf>
    <xf numFmtId="2" fontId="26" fillId="0" borderId="179" xfId="2" applyNumberFormat="1" applyFont="1" applyBorder="1" applyAlignment="1">
      <alignment horizontal="right"/>
    </xf>
    <xf numFmtId="2" fontId="26" fillId="0" borderId="180" xfId="2" applyNumberFormat="1" applyFont="1" applyBorder="1" applyAlignment="1">
      <alignment horizontal="right"/>
    </xf>
    <xf numFmtId="0" fontId="25" fillId="0" borderId="181" xfId="2" applyFont="1" applyBorder="1" applyAlignment="1">
      <alignment horizontal="right"/>
    </xf>
    <xf numFmtId="2" fontId="26" fillId="0" borderId="182" xfId="2" applyNumberFormat="1" applyFont="1" applyBorder="1" applyAlignment="1">
      <alignment horizontal="right"/>
    </xf>
    <xf numFmtId="0" fontId="4" fillId="6" borderId="140" xfId="2" applyFont="1" applyFill="1" applyBorder="1" applyAlignment="1">
      <alignment horizontal="left"/>
    </xf>
    <xf numFmtId="0" fontId="4" fillId="6" borderId="171" xfId="2" applyFont="1" applyFill="1" applyBorder="1" applyAlignment="1">
      <alignment horizontal="left"/>
    </xf>
    <xf numFmtId="2" fontId="26" fillId="0" borderId="186" xfId="2" applyNumberFormat="1" applyFont="1" applyBorder="1" applyAlignment="1">
      <alignment horizontal="right"/>
    </xf>
    <xf numFmtId="1" fontId="25" fillId="0" borderId="177" xfId="2" applyNumberFormat="1" applyFont="1" applyBorder="1" applyAlignment="1">
      <alignment horizontal="right"/>
    </xf>
    <xf numFmtId="1" fontId="25" fillId="0" borderId="178" xfId="2" applyNumberFormat="1" applyFont="1" applyBorder="1" applyAlignment="1">
      <alignment horizontal="right"/>
    </xf>
    <xf numFmtId="1" fontId="25" fillId="0" borderId="181" xfId="2" applyNumberFormat="1" applyFont="1" applyBorder="1" applyAlignment="1">
      <alignment horizontal="right"/>
    </xf>
    <xf numFmtId="0" fontId="26" fillId="0" borderId="99" xfId="2" applyFont="1" applyBorder="1"/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0" fontId="6" fillId="0" borderId="139" xfId="2" applyFont="1" applyBorder="1" applyAlignment="1">
      <alignment horizontal="center" vertical="center"/>
    </xf>
    <xf numFmtId="0" fontId="6" fillId="0" borderId="140" xfId="2" applyFont="1" applyBorder="1" applyAlignment="1">
      <alignment horizontal="center" vertical="center"/>
    </xf>
    <xf numFmtId="0" fontId="8" fillId="0" borderId="109" xfId="2" applyFont="1" applyBorder="1" applyAlignment="1">
      <alignment horizontal="center" vertical="center"/>
    </xf>
    <xf numFmtId="0" fontId="2" fillId="0" borderId="98" xfId="2" applyFont="1" applyBorder="1" applyAlignment="1">
      <alignment horizontal="center"/>
    </xf>
    <xf numFmtId="0" fontId="6" fillId="0" borderId="174" xfId="2" applyFont="1" applyBorder="1" applyAlignment="1">
      <alignment horizontal="center" vertical="center"/>
    </xf>
    <xf numFmtId="0" fontId="6" fillId="0" borderId="184" xfId="2" applyFont="1" applyBorder="1" applyAlignment="1">
      <alignment horizontal="center" vertical="center"/>
    </xf>
    <xf numFmtId="0" fontId="6" fillId="0" borderId="175" xfId="2" applyFont="1" applyBorder="1" applyAlignment="1">
      <alignment horizontal="center" vertical="center"/>
    </xf>
    <xf numFmtId="0" fontId="6" fillId="0" borderId="185" xfId="2" applyFont="1" applyBorder="1" applyAlignment="1">
      <alignment horizontal="center" vertical="center"/>
    </xf>
    <xf numFmtId="0" fontId="3" fillId="6" borderId="106" xfId="2" applyFont="1" applyFill="1" applyBorder="1" applyAlignment="1">
      <alignment horizontal="center" vertical="center"/>
    </xf>
    <xf numFmtId="0" fontId="8" fillId="6" borderId="107" xfId="2" applyFont="1" applyFill="1" applyBorder="1" applyAlignment="1">
      <alignment horizontal="center" vertical="center"/>
    </xf>
    <xf numFmtId="0" fontId="8" fillId="0" borderId="108" xfId="2" applyFont="1" applyBorder="1" applyAlignment="1">
      <alignment horizontal="center" vertical="center" wrapText="1"/>
    </xf>
    <xf numFmtId="0" fontId="6" fillId="0" borderId="110" xfId="2" applyFont="1" applyBorder="1" applyAlignment="1">
      <alignment horizontal="center" vertical="center" wrapText="1"/>
    </xf>
    <xf numFmtId="0" fontId="6" fillId="0" borderId="150" xfId="2" applyFont="1" applyBorder="1" applyAlignment="1">
      <alignment horizontal="center" vertical="center"/>
    </xf>
    <xf numFmtId="0" fontId="6" fillId="0" borderId="151" xfId="2" applyFont="1" applyBorder="1" applyAlignment="1">
      <alignment horizontal="center" vertical="center"/>
    </xf>
    <xf numFmtId="0" fontId="22" fillId="0" borderId="3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5" fillId="0" borderId="30" xfId="0" applyFont="1" applyBorder="1" applyAlignment="1">
      <alignment horizontal="left"/>
    </xf>
    <xf numFmtId="0" fontId="15" fillId="0" borderId="0" xfId="0" applyFont="1"/>
    <xf numFmtId="0" fontId="30" fillId="0" borderId="0" xfId="0" applyFont="1"/>
    <xf numFmtId="0" fontId="4" fillId="6" borderId="124" xfId="2" applyFont="1" applyFill="1" applyBorder="1" applyAlignment="1">
      <alignment horizontal="left"/>
    </xf>
    <xf numFmtId="0" fontId="4" fillId="6" borderId="125" xfId="2" applyFont="1" applyFill="1" applyBorder="1" applyAlignment="1">
      <alignment horizontal="left"/>
    </xf>
    <xf numFmtId="0" fontId="4" fillId="6" borderId="134" xfId="2" applyFont="1" applyFill="1" applyBorder="1" applyAlignment="1">
      <alignment horizontal="center"/>
    </xf>
    <xf numFmtId="0" fontId="4" fillId="6" borderId="123" xfId="2" applyFont="1" applyFill="1" applyBorder="1" applyAlignment="1">
      <alignment horizontal="center"/>
    </xf>
    <xf numFmtId="0" fontId="6" fillId="0" borderId="138" xfId="2" applyFont="1" applyBorder="1" applyAlignment="1">
      <alignment horizontal="center" vertical="center" wrapText="1"/>
    </xf>
    <xf numFmtId="0" fontId="6" fillId="0" borderId="140" xfId="2" applyFont="1" applyBorder="1" applyAlignment="1">
      <alignment horizontal="center" vertical="center" wrapText="1"/>
    </xf>
    <xf numFmtId="0" fontId="4" fillId="6" borderId="102" xfId="2" applyFont="1" applyFill="1" applyBorder="1" applyAlignment="1">
      <alignment horizontal="left"/>
    </xf>
    <xf numFmtId="0" fontId="6" fillId="6" borderId="102" xfId="2" applyFont="1" applyFill="1" applyBorder="1" applyAlignment="1">
      <alignment horizontal="left"/>
    </xf>
    <xf numFmtId="0" fontId="4" fillId="6" borderId="100" xfId="2" applyFont="1" applyFill="1" applyBorder="1" applyAlignment="1">
      <alignment horizontal="left"/>
    </xf>
    <xf numFmtId="164" fontId="4" fillId="6" borderId="102" xfId="2" applyNumberFormat="1" applyFont="1" applyFill="1" applyBorder="1" applyAlignment="1">
      <alignment horizontal="left"/>
    </xf>
    <xf numFmtId="0" fontId="22" fillId="0" borderId="11" xfId="0" applyFont="1" applyBorder="1" applyAlignment="1">
      <alignment horizontal="left"/>
    </xf>
    <xf numFmtId="17" fontId="22" fillId="0" borderId="11" xfId="0" applyNumberFormat="1" applyFont="1" applyBorder="1" applyAlignment="1">
      <alignment horizontal="left"/>
    </xf>
    <xf numFmtId="0" fontId="22" fillId="0" borderId="167" xfId="0" applyFont="1" applyBorder="1" applyAlignment="1">
      <alignment horizontal="left"/>
    </xf>
    <xf numFmtId="0" fontId="4" fillId="6" borderId="126" xfId="2" applyFont="1" applyFill="1" applyBorder="1" applyAlignment="1">
      <alignment horizontal="left"/>
    </xf>
    <xf numFmtId="0" fontId="7" fillId="6" borderId="102" xfId="2" applyFont="1" applyFill="1" applyBorder="1" applyAlignment="1">
      <alignment horizontal="left"/>
    </xf>
    <xf numFmtId="0" fontId="3" fillId="6" borderId="127" xfId="2" applyFont="1" applyFill="1" applyBorder="1" applyAlignment="1">
      <alignment horizontal="center" vertical="center"/>
    </xf>
    <xf numFmtId="0" fontId="3" fillId="6" borderId="128" xfId="2" applyFont="1" applyFill="1" applyBorder="1" applyAlignment="1">
      <alignment horizontal="center" vertical="center"/>
    </xf>
    <xf numFmtId="0" fontId="3" fillId="6" borderId="135" xfId="2" applyFont="1" applyFill="1" applyBorder="1" applyAlignment="1">
      <alignment horizontal="center" vertical="center"/>
    </xf>
    <xf numFmtId="0" fontId="6" fillId="0" borderId="109" xfId="2" applyFont="1" applyBorder="1" applyAlignment="1">
      <alignment horizontal="center" vertical="center" wrapText="1"/>
    </xf>
    <xf numFmtId="0" fontId="6" fillId="0" borderId="109" xfId="2" applyFont="1" applyBorder="1" applyAlignment="1">
      <alignment horizontal="center" vertical="center"/>
    </xf>
    <xf numFmtId="0" fontId="6" fillId="0" borderId="110" xfId="2" applyFont="1" applyBorder="1" applyAlignment="1">
      <alignment horizontal="center" vertical="center"/>
    </xf>
    <xf numFmtId="0" fontId="11" fillId="6" borderId="98" xfId="2" applyFont="1" applyFill="1" applyBorder="1" applyAlignment="1">
      <alignment horizontal="center" vertical="top" wrapText="1"/>
    </xf>
    <xf numFmtId="0" fontId="12" fillId="6" borderId="113" xfId="2" applyFont="1" applyFill="1" applyBorder="1" applyAlignment="1">
      <alignment horizontal="center"/>
    </xf>
    <xf numFmtId="0" fontId="4" fillId="6" borderId="104" xfId="2" applyFont="1" applyFill="1" applyBorder="1" applyAlignment="1">
      <alignment horizontal="left"/>
    </xf>
    <xf numFmtId="0" fontId="7" fillId="6" borderId="105" xfId="2" applyFont="1" applyFill="1" applyBorder="1" applyAlignment="1">
      <alignment horizontal="left"/>
    </xf>
    <xf numFmtId="0" fontId="11" fillId="2" borderId="78" xfId="2" applyFont="1" applyFill="1" applyBorder="1" applyAlignment="1">
      <alignment horizontal="center" vertical="top" wrapText="1"/>
    </xf>
    <xf numFmtId="0" fontId="11" fillId="2" borderId="80" xfId="2" applyFont="1" applyFill="1" applyBorder="1" applyAlignment="1">
      <alignment horizontal="center" vertical="top" wrapText="1"/>
    </xf>
    <xf numFmtId="0" fontId="11" fillId="2" borderId="70" xfId="2" applyFont="1" applyFill="1" applyBorder="1" applyAlignment="1">
      <alignment horizontal="center" vertical="top" wrapText="1"/>
    </xf>
    <xf numFmtId="0" fontId="11" fillId="2" borderId="83" xfId="2" applyFont="1" applyFill="1" applyBorder="1" applyAlignment="1">
      <alignment horizontal="center" vertical="top" wrapText="1"/>
    </xf>
    <xf numFmtId="0" fontId="11" fillId="2" borderId="73" xfId="2" applyFont="1" applyFill="1" applyBorder="1" applyAlignment="1">
      <alignment horizontal="center" vertical="top" wrapText="1"/>
    </xf>
    <xf numFmtId="0" fontId="11" fillId="2" borderId="86" xfId="2" applyFont="1" applyFill="1" applyBorder="1" applyAlignment="1">
      <alignment horizontal="center" vertical="top" wrapText="1"/>
    </xf>
    <xf numFmtId="0" fontId="12" fillId="2" borderId="94" xfId="2" applyFont="1" applyFill="1" applyBorder="1" applyAlignment="1">
      <alignment horizontal="center"/>
    </xf>
    <xf numFmtId="0" fontId="12" fillId="2" borderId="95" xfId="2" applyFont="1" applyFill="1" applyBorder="1" applyAlignment="1">
      <alignment horizontal="center"/>
    </xf>
    <xf numFmtId="0" fontId="12" fillId="2" borderId="68" xfId="2" applyFont="1" applyFill="1" applyBorder="1" applyAlignment="1">
      <alignment horizontal="center"/>
    </xf>
    <xf numFmtId="0" fontId="12" fillId="2" borderId="96" xfId="2" applyFont="1" applyFill="1" applyBorder="1" applyAlignment="1">
      <alignment horizontal="center"/>
    </xf>
    <xf numFmtId="0" fontId="8" fillId="0" borderId="39" xfId="2" applyFont="1" applyBorder="1" applyAlignment="1">
      <alignment horizontal="center" vertical="center"/>
    </xf>
    <xf numFmtId="0" fontId="8" fillId="0" borderId="97" xfId="2" applyFont="1" applyBorder="1" applyAlignment="1">
      <alignment horizontal="center" vertical="center"/>
    </xf>
    <xf numFmtId="0" fontId="8" fillId="0" borderId="85" xfId="2" applyFont="1" applyBorder="1" applyAlignment="1">
      <alignment horizontal="center" vertical="center"/>
    </xf>
    <xf numFmtId="0" fontId="8" fillId="0" borderId="96" xfId="2" applyFont="1" applyBorder="1" applyAlignment="1">
      <alignment horizontal="center" vertical="center"/>
    </xf>
    <xf numFmtId="0" fontId="4" fillId="2" borderId="71" xfId="2" applyFont="1" applyFill="1" applyBorder="1" applyAlignment="1">
      <alignment horizontal="left"/>
    </xf>
    <xf numFmtId="0" fontId="4" fillId="2" borderId="72" xfId="2" applyFont="1" applyFill="1" applyBorder="1" applyAlignment="1">
      <alignment horizontal="left"/>
    </xf>
    <xf numFmtId="0" fontId="4" fillId="2" borderId="74" xfId="2" applyFont="1" applyFill="1" applyBorder="1" applyAlignment="1">
      <alignment horizontal="left"/>
    </xf>
    <xf numFmtId="0" fontId="4" fillId="2" borderId="75" xfId="2" applyFont="1" applyFill="1" applyBorder="1" applyAlignment="1">
      <alignment horizontal="left"/>
    </xf>
    <xf numFmtId="0" fontId="4" fillId="2" borderId="76" xfId="2" applyFont="1" applyFill="1" applyBorder="1" applyAlignment="1">
      <alignment horizontal="left"/>
    </xf>
    <xf numFmtId="0" fontId="7" fillId="2" borderId="77" xfId="2" applyFont="1" applyFill="1" applyBorder="1" applyAlignment="1">
      <alignment horizontal="left"/>
    </xf>
    <xf numFmtId="0" fontId="7" fillId="2" borderId="86" xfId="2" applyFont="1" applyFill="1" applyBorder="1" applyAlignment="1">
      <alignment horizontal="left"/>
    </xf>
    <xf numFmtId="0" fontId="6" fillId="0" borderId="81" xfId="2" applyFont="1" applyBorder="1" applyAlignment="1">
      <alignment horizontal="center" vertical="center"/>
    </xf>
    <xf numFmtId="0" fontId="6" fillId="0" borderId="84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85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 wrapText="1"/>
    </xf>
    <xf numFmtId="0" fontId="3" fillId="2" borderId="78" xfId="2" applyFont="1" applyFill="1" applyBorder="1" applyAlignment="1">
      <alignment horizontal="center" vertical="center"/>
    </xf>
    <xf numFmtId="0" fontId="3" fillId="2" borderId="70" xfId="2" applyFont="1" applyFill="1" applyBorder="1" applyAlignment="1">
      <alignment horizontal="center" vertical="center"/>
    </xf>
    <xf numFmtId="0" fontId="3" fillId="2" borderId="73" xfId="2" applyFont="1" applyFill="1" applyBorder="1" applyAlignment="1">
      <alignment horizontal="center" vertical="center"/>
    </xf>
    <xf numFmtId="0" fontId="8" fillId="2" borderId="79" xfId="2" applyFont="1" applyFill="1" applyBorder="1" applyAlignment="1">
      <alignment horizontal="center" vertical="center"/>
    </xf>
    <xf numFmtId="0" fontId="8" fillId="2" borderId="82" xfId="2" applyFont="1" applyFill="1" applyBorder="1" applyAlignment="1">
      <alignment horizontal="center" vertical="center"/>
    </xf>
    <xf numFmtId="0" fontId="8" fillId="2" borderId="77" xfId="2" applyFont="1" applyFill="1" applyBorder="1" applyAlignment="1">
      <alignment horizontal="center" vertical="center"/>
    </xf>
    <xf numFmtId="0" fontId="8" fillId="0" borderId="80" xfId="2" applyFont="1" applyBorder="1" applyAlignment="1">
      <alignment horizontal="center" vertical="center" wrapText="1"/>
    </xf>
    <xf numFmtId="0" fontId="8" fillId="0" borderId="83" xfId="2" applyFont="1" applyBorder="1" applyAlignment="1">
      <alignment horizontal="center" vertical="center"/>
    </xf>
    <xf numFmtId="0" fontId="8" fillId="0" borderId="86" xfId="2" applyFont="1" applyBorder="1" applyAlignment="1">
      <alignment horizontal="center" vertical="center"/>
    </xf>
    <xf numFmtId="0" fontId="6" fillId="0" borderId="81" xfId="2" applyFont="1" applyBorder="1" applyAlignment="1">
      <alignment horizontal="center" vertical="center" wrapText="1"/>
    </xf>
    <xf numFmtId="0" fontId="2" fillId="0" borderId="65" xfId="2" applyFont="1" applyBorder="1" applyAlignment="1">
      <alignment horizontal="center"/>
    </xf>
    <xf numFmtId="0" fontId="2" fillId="0" borderId="66" xfId="2" applyFont="1" applyBorder="1" applyAlignment="1">
      <alignment horizontal="center"/>
    </xf>
    <xf numFmtId="0" fontId="2" fillId="0" borderId="93" xfId="2" applyFont="1" applyBorder="1" applyAlignment="1">
      <alignment horizontal="center"/>
    </xf>
    <xf numFmtId="0" fontId="4" fillId="2" borderId="68" xfId="2" applyFont="1" applyFill="1" applyBorder="1" applyAlignment="1">
      <alignment horizontal="left"/>
    </xf>
    <xf numFmtId="0" fontId="4" fillId="2" borderId="69" xfId="2" applyFont="1" applyFill="1" applyBorder="1" applyAlignment="1">
      <alignment horizontal="left"/>
    </xf>
    <xf numFmtId="14" fontId="4" fillId="2" borderId="71" xfId="2" applyNumberFormat="1" applyFont="1" applyFill="1" applyBorder="1" applyAlignment="1">
      <alignment horizontal="left"/>
    </xf>
    <xf numFmtId="14" fontId="4" fillId="2" borderId="72" xfId="2" applyNumberFormat="1" applyFont="1" applyFill="1" applyBorder="1" applyAlignment="1">
      <alignment horizontal="left"/>
    </xf>
    <xf numFmtId="0" fontId="4" fillId="2" borderId="94" xfId="2" applyFont="1" applyFill="1" applyBorder="1" applyAlignment="1">
      <alignment horizontal="center"/>
    </xf>
    <xf numFmtId="0" fontId="4" fillId="2" borderId="95" xfId="2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7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43" xfId="2" applyFont="1" applyBorder="1" applyAlignment="1">
      <alignment horizontal="center"/>
    </xf>
    <xf numFmtId="0" fontId="3" fillId="2" borderId="18" xfId="2" applyFont="1" applyFill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7" fillId="2" borderId="17" xfId="2" applyFont="1" applyFill="1" applyBorder="1" applyAlignment="1">
      <alignment horizontal="left"/>
    </xf>
    <xf numFmtId="0" fontId="7" fillId="2" borderId="59" xfId="2" applyFont="1" applyFill="1" applyBorder="1" applyAlignment="1">
      <alignment horizontal="left"/>
    </xf>
    <xf numFmtId="0" fontId="7" fillId="2" borderId="55" xfId="2" applyFont="1" applyFill="1" applyBorder="1" applyAlignment="1">
      <alignment horizontal="left"/>
    </xf>
    <xf numFmtId="0" fontId="4" fillId="0" borderId="52" xfId="2" applyFont="1" applyBorder="1" applyAlignment="1">
      <alignment horizontal="center" vertical="center"/>
    </xf>
    <xf numFmtId="0" fontId="8" fillId="2" borderId="19" xfId="2" applyFont="1" applyFill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left"/>
    </xf>
    <xf numFmtId="14" fontId="4" fillId="2" borderId="7" xfId="0" applyNumberFormat="1" applyFont="1" applyFill="1" applyBorder="1" applyAlignment="1">
      <alignment horizontal="left"/>
    </xf>
    <xf numFmtId="2" fontId="33" fillId="9" borderId="117" xfId="2" applyNumberFormat="1" applyFont="1" applyFill="1" applyBorder="1" applyAlignment="1">
      <alignment horizontal="right"/>
    </xf>
    <xf numFmtId="0" fontId="24" fillId="8" borderId="185" xfId="2" applyFont="1" applyFill="1" applyBorder="1" applyAlignment="1">
      <alignment horizontal="center"/>
    </xf>
    <xf numFmtId="0" fontId="24" fillId="9" borderId="187" xfId="2" applyFont="1" applyFill="1" applyBorder="1" applyAlignment="1">
      <alignment horizontal="center"/>
    </xf>
    <xf numFmtId="0" fontId="24" fillId="11" borderId="187" xfId="2" applyFont="1" applyFill="1" applyBorder="1" applyAlignment="1">
      <alignment horizontal="center"/>
    </xf>
    <xf numFmtId="2" fontId="26" fillId="8" borderId="121" xfId="2" applyNumberFormat="1" applyFont="1" applyFill="1" applyBorder="1" applyAlignment="1">
      <alignment horizontal="right"/>
    </xf>
    <xf numFmtId="2" fontId="33" fillId="9" borderId="101" xfId="2" applyNumberFormat="1" applyFont="1" applyFill="1" applyBorder="1" applyAlignment="1">
      <alignment horizontal="right"/>
    </xf>
    <xf numFmtId="2" fontId="26" fillId="11" borderId="99" xfId="2" applyNumberFormat="1" applyFont="1" applyFill="1" applyBorder="1" applyAlignment="1">
      <alignment horizontal="right"/>
    </xf>
    <xf numFmtId="0" fontId="6" fillId="0" borderId="138" xfId="2" applyFont="1" applyBorder="1" applyAlignment="1">
      <alignment horizontal="center" vertical="top" wrapText="1"/>
    </xf>
    <xf numFmtId="0" fontId="6" fillId="0" borderId="140" xfId="2" applyFont="1" applyBorder="1" applyAlignment="1">
      <alignment horizontal="center" vertical="top" wrapText="1"/>
    </xf>
    <xf numFmtId="0" fontId="6" fillId="0" borderId="110" xfId="2" applyFont="1" applyBorder="1" applyAlignment="1">
      <alignment horizontal="center" vertical="top" wrapText="1"/>
    </xf>
    <xf numFmtId="0" fontId="6" fillId="0" borderId="174" xfId="2" applyFont="1" applyBorder="1" applyAlignment="1">
      <alignment horizontal="center" vertical="top"/>
    </xf>
    <xf numFmtId="0" fontId="6" fillId="0" borderId="138" xfId="2" applyFont="1" applyBorder="1" applyAlignment="1">
      <alignment horizontal="center" vertical="top"/>
    </xf>
    <xf numFmtId="0" fontId="6" fillId="0" borderId="150" xfId="2" applyFont="1" applyBorder="1" applyAlignment="1">
      <alignment horizontal="center" vertical="top"/>
    </xf>
    <xf numFmtId="0" fontId="6" fillId="0" borderId="137" xfId="2" applyFont="1" applyBorder="1" applyAlignment="1">
      <alignment horizontal="center" vertical="top"/>
    </xf>
    <xf numFmtId="0" fontId="6" fillId="0" borderId="175" xfId="2" applyFont="1" applyBorder="1" applyAlignment="1">
      <alignment horizontal="center" vertical="top"/>
    </xf>
    <xf numFmtId="0" fontId="6" fillId="0" borderId="140" xfId="2" applyFont="1" applyBorder="1" applyAlignment="1">
      <alignment horizontal="center" vertical="top"/>
    </xf>
    <xf numFmtId="0" fontId="6" fillId="0" borderId="151" xfId="2" applyFont="1" applyBorder="1" applyAlignment="1">
      <alignment horizontal="center" vertical="top"/>
    </xf>
    <xf numFmtId="0" fontId="6" fillId="0" borderId="139" xfId="2" applyFont="1" applyBorder="1" applyAlignment="1">
      <alignment horizontal="center" vertical="top"/>
    </xf>
    <xf numFmtId="0" fontId="18" fillId="7" borderId="188" xfId="2" applyFont="1" applyFill="1" applyBorder="1" applyAlignment="1">
      <alignment horizontal="center"/>
    </xf>
    <xf numFmtId="0" fontId="6" fillId="0" borderId="184" xfId="2" applyFont="1" applyBorder="1" applyAlignment="1">
      <alignment horizontal="center" vertical="top"/>
    </xf>
    <xf numFmtId="0" fontId="6" fillId="0" borderId="185" xfId="2" applyFont="1" applyBorder="1" applyAlignment="1">
      <alignment horizontal="center" vertical="top"/>
    </xf>
    <xf numFmtId="0" fontId="18" fillId="7" borderId="190" xfId="2" applyFont="1" applyFill="1" applyBorder="1" applyAlignment="1">
      <alignment horizontal="center"/>
    </xf>
    <xf numFmtId="0" fontId="18" fillId="7" borderId="191" xfId="2" applyFont="1" applyFill="1" applyBorder="1" applyAlignment="1">
      <alignment horizontal="center"/>
    </xf>
    <xf numFmtId="0" fontId="6" fillId="0" borderId="197" xfId="2" applyFont="1" applyBorder="1" applyAlignment="1">
      <alignment horizontal="center" vertical="top" wrapText="1"/>
    </xf>
    <xf numFmtId="0" fontId="18" fillId="7" borderId="198" xfId="2" applyFont="1" applyFill="1" applyBorder="1" applyAlignment="1">
      <alignment horizontal="center"/>
    </xf>
    <xf numFmtId="1" fontId="33" fillId="9" borderId="200" xfId="2" applyNumberFormat="1" applyFont="1" applyFill="1" applyBorder="1" applyAlignment="1">
      <alignment horizontal="right"/>
    </xf>
    <xf numFmtId="0" fontId="6" fillId="0" borderId="202" xfId="2" applyFont="1" applyBorder="1" applyAlignment="1">
      <alignment horizontal="center" vertical="top"/>
    </xf>
    <xf numFmtId="0" fontId="6" fillId="0" borderId="203" xfId="2" applyFont="1" applyBorder="1" applyAlignment="1">
      <alignment horizontal="center" vertical="top"/>
    </xf>
    <xf numFmtId="0" fontId="18" fillId="7" borderId="204" xfId="2" applyFont="1" applyFill="1" applyBorder="1" applyAlignment="1">
      <alignment horizontal="center"/>
    </xf>
    <xf numFmtId="0" fontId="18" fillId="7" borderId="205" xfId="2" applyFont="1" applyFill="1" applyBorder="1" applyAlignment="1">
      <alignment horizontal="center"/>
    </xf>
    <xf numFmtId="2" fontId="33" fillId="9" borderId="208" xfId="2" applyNumberFormat="1" applyFont="1" applyFill="1" applyBorder="1" applyAlignment="1">
      <alignment horizontal="right"/>
    </xf>
    <xf numFmtId="0" fontId="13" fillId="0" borderId="130" xfId="2" applyFont="1" applyBorder="1" applyAlignment="1">
      <alignment horizontal="left"/>
    </xf>
    <xf numFmtId="2" fontId="26" fillId="0" borderId="211" xfId="2" applyNumberFormat="1" applyFont="1" applyBorder="1" applyAlignment="1">
      <alignment horizontal="right"/>
    </xf>
    <xf numFmtId="0" fontId="33" fillId="8" borderId="199" xfId="2" applyFont="1" applyFill="1" applyBorder="1" applyAlignment="1">
      <alignment horizontal="right"/>
    </xf>
    <xf numFmtId="0" fontId="34" fillId="0" borderId="177" xfId="2" applyFont="1" applyBorder="1" applyAlignment="1">
      <alignment horizontal="right"/>
    </xf>
    <xf numFmtId="0" fontId="33" fillId="13" borderId="144" xfId="2" applyFont="1" applyFill="1" applyBorder="1" applyAlignment="1">
      <alignment horizontal="right"/>
    </xf>
    <xf numFmtId="2" fontId="33" fillId="0" borderId="144" xfId="2" applyNumberFormat="1" applyFont="1" applyBorder="1" applyAlignment="1">
      <alignment horizontal="right"/>
    </xf>
    <xf numFmtId="2" fontId="33" fillId="8" borderId="206" xfId="2" applyNumberFormat="1" applyFont="1" applyFill="1" applyBorder="1" applyAlignment="1">
      <alignment horizontal="right"/>
    </xf>
    <xf numFmtId="1" fontId="34" fillId="0" borderId="154" xfId="2" applyNumberFormat="1" applyFont="1" applyBorder="1" applyAlignment="1">
      <alignment horizontal="right"/>
    </xf>
    <xf numFmtId="1" fontId="34" fillId="0" borderId="144" xfId="2" applyNumberFormat="1" applyFont="1" applyBorder="1" applyAlignment="1">
      <alignment horizontal="right"/>
    </xf>
    <xf numFmtId="1" fontId="33" fillId="12" borderId="144" xfId="2" applyNumberFormat="1" applyFont="1" applyFill="1" applyBorder="1" applyAlignment="1">
      <alignment horizontal="right"/>
    </xf>
    <xf numFmtId="1" fontId="33" fillId="13" borderId="144" xfId="2" applyNumberFormat="1" applyFont="1" applyFill="1" applyBorder="1" applyAlignment="1">
      <alignment horizontal="right"/>
    </xf>
    <xf numFmtId="165" fontId="33" fillId="0" borderId="144" xfId="2" applyNumberFormat="1" applyFont="1" applyBorder="1" applyAlignment="1">
      <alignment horizontal="right"/>
    </xf>
    <xf numFmtId="1" fontId="33" fillId="15" borderId="154" xfId="2" applyNumberFormat="1" applyFont="1" applyFill="1" applyBorder="1" applyAlignment="1">
      <alignment horizontal="right"/>
    </xf>
    <xf numFmtId="1" fontId="33" fillId="0" borderId="144" xfId="2" applyNumberFormat="1" applyFont="1" applyBorder="1" applyAlignment="1">
      <alignment horizontal="right"/>
    </xf>
    <xf numFmtId="1" fontId="33" fillId="14" borderId="144" xfId="2" applyNumberFormat="1" applyFont="1" applyFill="1" applyBorder="1" applyAlignment="1">
      <alignment horizontal="right"/>
    </xf>
    <xf numFmtId="2" fontId="33" fillId="16" borderId="144" xfId="2" applyNumberFormat="1" applyFont="1" applyFill="1" applyBorder="1" applyAlignment="1">
      <alignment horizontal="right"/>
    </xf>
    <xf numFmtId="2" fontId="33" fillId="0" borderId="148" xfId="2" applyNumberFormat="1" applyFont="1" applyBorder="1" applyAlignment="1">
      <alignment horizontal="right"/>
    </xf>
    <xf numFmtId="1" fontId="33" fillId="0" borderId="200" xfId="2" applyNumberFormat="1" applyFont="1" applyBorder="1" applyAlignment="1">
      <alignment horizontal="right"/>
    </xf>
    <xf numFmtId="0" fontId="34" fillId="0" borderId="178" xfId="2" applyFont="1" applyBorder="1" applyAlignment="1">
      <alignment horizontal="right"/>
    </xf>
    <xf numFmtId="0" fontId="33" fillId="13" borderId="146" xfId="2" applyFont="1" applyFill="1" applyBorder="1" applyAlignment="1">
      <alignment horizontal="right"/>
    </xf>
    <xf numFmtId="2" fontId="33" fillId="0" borderId="146" xfId="2" applyNumberFormat="1" applyFont="1" applyBorder="1" applyAlignment="1">
      <alignment horizontal="right"/>
    </xf>
    <xf numFmtId="2" fontId="33" fillId="11" borderId="207" xfId="2" applyNumberFormat="1" applyFont="1" applyFill="1" applyBorder="1" applyAlignment="1">
      <alignment horizontal="right"/>
    </xf>
    <xf numFmtId="1" fontId="34" fillId="0" borderId="156" xfId="2" applyNumberFormat="1" applyFont="1" applyBorder="1" applyAlignment="1">
      <alignment horizontal="right"/>
    </xf>
    <xf numFmtId="1" fontId="34" fillId="0" borderId="146" xfId="2" applyNumberFormat="1" applyFont="1" applyBorder="1" applyAlignment="1">
      <alignment horizontal="right"/>
    </xf>
    <xf numFmtId="1" fontId="33" fillId="12" borderId="146" xfId="2" applyNumberFormat="1" applyFont="1" applyFill="1" applyBorder="1" applyAlignment="1">
      <alignment horizontal="right"/>
    </xf>
    <xf numFmtId="1" fontId="33" fillId="13" borderId="146" xfId="2" applyNumberFormat="1" applyFont="1" applyFill="1" applyBorder="1" applyAlignment="1">
      <alignment horizontal="right"/>
    </xf>
    <xf numFmtId="165" fontId="33" fillId="0" borderId="146" xfId="2" applyNumberFormat="1" applyFont="1" applyBorder="1" applyAlignment="1">
      <alignment horizontal="right"/>
    </xf>
    <xf numFmtId="2" fontId="33" fillId="0" borderId="192" xfId="2" applyNumberFormat="1" applyFont="1" applyBorder="1" applyAlignment="1">
      <alignment horizontal="right"/>
    </xf>
    <xf numFmtId="1" fontId="33" fillId="0" borderId="156" xfId="2" applyNumberFormat="1" applyFont="1" applyBorder="1" applyAlignment="1">
      <alignment horizontal="right"/>
    </xf>
    <xf numFmtId="1" fontId="33" fillId="0" borderId="146" xfId="2" applyNumberFormat="1" applyFont="1" applyBorder="1" applyAlignment="1">
      <alignment horizontal="right"/>
    </xf>
    <xf numFmtId="1" fontId="33" fillId="14" borderId="146" xfId="2" applyNumberFormat="1" applyFont="1" applyFill="1" applyBorder="1" applyAlignment="1">
      <alignment horizontal="right"/>
    </xf>
    <xf numFmtId="2" fontId="33" fillId="16" borderId="146" xfId="2" applyNumberFormat="1" applyFont="1" applyFill="1" applyBorder="1" applyAlignment="1">
      <alignment horizontal="right"/>
    </xf>
    <xf numFmtId="2" fontId="33" fillId="8" borderId="149" xfId="2" applyNumberFormat="1" applyFont="1" applyFill="1" applyBorder="1" applyAlignment="1">
      <alignment horizontal="right"/>
    </xf>
    <xf numFmtId="1" fontId="33" fillId="11" borderId="199" xfId="2" applyNumberFormat="1" applyFont="1" applyFill="1" applyBorder="1" applyAlignment="1">
      <alignment horizontal="right"/>
    </xf>
    <xf numFmtId="2" fontId="33" fillId="8" borderId="192" xfId="2" applyNumberFormat="1" applyFont="1" applyFill="1" applyBorder="1" applyAlignment="1">
      <alignment horizontal="right"/>
    </xf>
    <xf numFmtId="1" fontId="33" fillId="15" borderId="146" xfId="2" applyNumberFormat="1" applyFont="1" applyFill="1" applyBorder="1" applyAlignment="1">
      <alignment horizontal="right"/>
    </xf>
    <xf numFmtId="2" fontId="33" fillId="0" borderId="149" xfId="2" applyNumberFormat="1" applyFont="1" applyBorder="1" applyAlignment="1">
      <alignment horizontal="right"/>
    </xf>
    <xf numFmtId="0" fontId="33" fillId="0" borderId="200" xfId="2" applyFont="1" applyBorder="1" applyAlignment="1">
      <alignment horizontal="right"/>
    </xf>
    <xf numFmtId="2" fontId="33" fillId="0" borderId="209" xfId="2" applyNumberFormat="1" applyFont="1" applyBorder="1" applyAlignment="1">
      <alignment horizontal="right"/>
    </xf>
    <xf numFmtId="2" fontId="33" fillId="11" borderId="193" xfId="2" applyNumberFormat="1" applyFont="1" applyFill="1" applyBorder="1" applyAlignment="1">
      <alignment horizontal="right"/>
    </xf>
    <xf numFmtId="2" fontId="33" fillId="0" borderId="206" xfId="2" applyNumberFormat="1" applyFont="1" applyBorder="1" applyAlignment="1">
      <alignment horizontal="right"/>
    </xf>
    <xf numFmtId="2" fontId="33" fillId="0" borderId="193" xfId="2" applyNumberFormat="1" applyFont="1" applyBorder="1" applyAlignment="1">
      <alignment horizontal="right"/>
    </xf>
    <xf numFmtId="2" fontId="33" fillId="0" borderId="155" xfId="2" applyNumberFormat="1" applyFont="1" applyBorder="1" applyAlignment="1">
      <alignment horizontal="right"/>
    </xf>
    <xf numFmtId="2" fontId="33" fillId="0" borderId="207" xfId="2" applyNumberFormat="1" applyFont="1" applyBorder="1" applyAlignment="1">
      <alignment horizontal="right"/>
    </xf>
    <xf numFmtId="2" fontId="33" fillId="0" borderId="194" xfId="2" applyNumberFormat="1" applyFont="1" applyBorder="1" applyAlignment="1">
      <alignment horizontal="right"/>
    </xf>
    <xf numFmtId="1" fontId="33" fillId="15" borderId="156" xfId="2" applyNumberFormat="1" applyFont="1" applyFill="1" applyBorder="1" applyAlignment="1">
      <alignment horizontal="right"/>
    </xf>
    <xf numFmtId="0" fontId="33" fillId="0" borderId="201" xfId="2" applyFont="1" applyBorder="1" applyAlignment="1">
      <alignment horizontal="right"/>
    </xf>
    <xf numFmtId="0" fontId="34" fillId="0" borderId="181" xfId="2" applyFont="1" applyBorder="1" applyAlignment="1">
      <alignment horizontal="right"/>
    </xf>
    <xf numFmtId="0" fontId="33" fillId="13" borderId="195" xfId="2" applyFont="1" applyFill="1" applyBorder="1" applyAlignment="1">
      <alignment horizontal="right"/>
    </xf>
    <xf numFmtId="2" fontId="33" fillId="0" borderId="195" xfId="2" applyNumberFormat="1" applyFont="1" applyBorder="1" applyAlignment="1">
      <alignment horizontal="right"/>
    </xf>
    <xf numFmtId="2" fontId="33" fillId="0" borderId="210" xfId="2" applyNumberFormat="1" applyFont="1" applyBorder="1" applyAlignment="1">
      <alignment horizontal="right"/>
    </xf>
    <xf numFmtId="1" fontId="34" fillId="0" borderId="189" xfId="2" applyNumberFormat="1" applyFont="1" applyBorder="1" applyAlignment="1">
      <alignment horizontal="right"/>
    </xf>
    <xf numFmtId="1" fontId="34" fillId="0" borderId="195" xfId="2" applyNumberFormat="1" applyFont="1" applyBorder="1" applyAlignment="1">
      <alignment horizontal="right"/>
    </xf>
    <xf numFmtId="1" fontId="33" fillId="12" borderId="195" xfId="2" applyNumberFormat="1" applyFont="1" applyFill="1" applyBorder="1" applyAlignment="1">
      <alignment horizontal="right"/>
    </xf>
    <xf numFmtId="1" fontId="33" fillId="13" borderId="195" xfId="2" applyNumberFormat="1" applyFont="1" applyFill="1" applyBorder="1" applyAlignment="1">
      <alignment horizontal="right"/>
    </xf>
    <xf numFmtId="165" fontId="33" fillId="0" borderId="195" xfId="2" applyNumberFormat="1" applyFont="1" applyBorder="1" applyAlignment="1">
      <alignment horizontal="right"/>
    </xf>
    <xf numFmtId="2" fontId="33" fillId="0" borderId="196" xfId="2" applyNumberFormat="1" applyFont="1" applyBorder="1" applyAlignment="1">
      <alignment horizontal="right"/>
    </xf>
    <xf numFmtId="1" fontId="33" fillId="15" borderId="189" xfId="2" applyNumberFormat="1" applyFont="1" applyFill="1" applyBorder="1" applyAlignment="1">
      <alignment horizontal="right"/>
    </xf>
    <xf numFmtId="1" fontId="33" fillId="15" borderId="195" xfId="2" applyNumberFormat="1" applyFont="1" applyFill="1" applyBorder="1" applyAlignment="1">
      <alignment horizontal="right"/>
    </xf>
    <xf numFmtId="1" fontId="33" fillId="0" borderId="195" xfId="2" applyNumberFormat="1" applyFont="1" applyBorder="1" applyAlignment="1">
      <alignment horizontal="right"/>
    </xf>
    <xf numFmtId="1" fontId="33" fillId="14" borderId="195" xfId="2" applyNumberFormat="1" applyFont="1" applyFill="1" applyBorder="1" applyAlignment="1">
      <alignment horizontal="right"/>
    </xf>
    <xf numFmtId="2" fontId="33" fillId="16" borderId="195" xfId="2" applyNumberFormat="1" applyFont="1" applyFill="1" applyBorder="1" applyAlignment="1">
      <alignment horizontal="right"/>
    </xf>
    <xf numFmtId="2" fontId="33" fillId="0" borderId="166" xfId="2" applyNumberFormat="1" applyFont="1" applyBorder="1" applyAlignment="1">
      <alignment horizontal="right"/>
    </xf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horizontal="left"/>
    </xf>
    <xf numFmtId="0" fontId="37" fillId="0" borderId="0" xfId="0" applyFont="1"/>
    <xf numFmtId="0" fontId="35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40" fillId="0" borderId="0" xfId="0" applyFont="1"/>
    <xf numFmtId="0" fontId="38" fillId="0" borderId="0" xfId="0" applyFont="1" applyAlignment="1">
      <alignment horizontal="left"/>
    </xf>
    <xf numFmtId="0" fontId="34" fillId="0" borderId="0" xfId="0" applyFont="1"/>
    <xf numFmtId="0" fontId="26" fillId="0" borderId="0" xfId="2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49" fontId="13" fillId="0" borderId="0" xfId="2" applyNumberFormat="1" applyFont="1" applyBorder="1" applyAlignment="1">
      <alignment horizontal="center"/>
    </xf>
    <xf numFmtId="2" fontId="26" fillId="0" borderId="0" xfId="2" applyNumberFormat="1" applyFont="1" applyBorder="1" applyAlignment="1">
      <alignment horizontal="right"/>
    </xf>
    <xf numFmtId="0" fontId="26" fillId="0" borderId="0" xfId="2" applyFont="1" applyBorder="1" applyAlignment="1">
      <alignment horizontal="center"/>
    </xf>
    <xf numFmtId="0" fontId="33" fillId="0" borderId="0" xfId="2" applyFont="1" applyFill="1" applyBorder="1" applyAlignment="1">
      <alignment horizontal="right"/>
    </xf>
    <xf numFmtId="0" fontId="35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40" fillId="0" borderId="0" xfId="0" applyFont="1" applyAlignment="1"/>
    <xf numFmtId="0" fontId="37" fillId="0" borderId="0" xfId="0" applyFont="1" applyAlignment="1"/>
    <xf numFmtId="0" fontId="36" fillId="0" borderId="0" xfId="0" applyFont="1" applyAlignment="1"/>
    <xf numFmtId="164" fontId="4" fillId="6" borderId="212" xfId="2" applyNumberFormat="1" applyFont="1" applyFill="1" applyBorder="1" applyAlignment="1">
      <alignment horizontal="left"/>
    </xf>
    <xf numFmtId="164" fontId="4" fillId="6" borderId="183" xfId="2" applyNumberFormat="1" applyFont="1" applyFill="1" applyBorder="1" applyAlignment="1">
      <alignment horizontal="left"/>
    </xf>
    <xf numFmtId="164" fontId="4" fillId="6" borderId="213" xfId="2" applyNumberFormat="1" applyFont="1" applyFill="1" applyBorder="1" applyAlignment="1">
      <alignment horizontal="left"/>
    </xf>
    <xf numFmtId="0" fontId="4" fillId="6" borderId="171" xfId="2" applyFont="1" applyFill="1" applyBorder="1" applyAlignment="1">
      <alignment horizontal="left"/>
    </xf>
    <xf numFmtId="0" fontId="4" fillId="6" borderId="173" xfId="2" applyFont="1" applyFill="1" applyBorder="1" applyAlignment="1">
      <alignment horizontal="left"/>
    </xf>
    <xf numFmtId="0" fontId="6" fillId="6" borderId="171" xfId="2" applyFont="1" applyFill="1" applyBorder="1" applyAlignment="1">
      <alignment horizontal="left"/>
    </xf>
    <xf numFmtId="0" fontId="6" fillId="6" borderId="173" xfId="2" applyFont="1" applyFill="1" applyBorder="1" applyAlignment="1">
      <alignment horizontal="left"/>
    </xf>
    <xf numFmtId="0" fontId="4" fillId="6" borderId="214" xfId="2" applyFont="1" applyFill="1" applyBorder="1" applyAlignment="1">
      <alignment horizontal="left"/>
    </xf>
    <xf numFmtId="0" fontId="4" fillId="6" borderId="215" xfId="2" applyFont="1" applyFill="1" applyBorder="1" applyAlignment="1">
      <alignment horizontal="left"/>
    </xf>
    <xf numFmtId="0" fontId="4" fillId="6" borderId="216" xfId="2" applyFont="1" applyFill="1" applyBorder="1" applyAlignment="1">
      <alignment horizontal="left"/>
    </xf>
    <xf numFmtId="0" fontId="3" fillId="6" borderId="106" xfId="2" applyFont="1" applyFill="1" applyBorder="1" applyAlignment="1">
      <alignment horizontal="left" vertical="center"/>
    </xf>
    <xf numFmtId="0" fontId="8" fillId="6" borderId="107" xfId="2" applyFont="1" applyFill="1" applyBorder="1" applyAlignment="1">
      <alignment horizontal="left" vertical="center"/>
    </xf>
    <xf numFmtId="0" fontId="34" fillId="0" borderId="0" xfId="2" applyFont="1" applyFill="1" applyBorder="1" applyAlignment="1">
      <alignment horizontal="right"/>
    </xf>
    <xf numFmtId="2" fontId="33" fillId="0" borderId="0" xfId="2" applyNumberFormat="1" applyFont="1" applyFill="1" applyBorder="1" applyAlignment="1">
      <alignment horizontal="right"/>
    </xf>
    <xf numFmtId="1" fontId="34" fillId="0" borderId="0" xfId="2" applyNumberFormat="1" applyFont="1" applyFill="1" applyBorder="1" applyAlignment="1">
      <alignment horizontal="right"/>
    </xf>
    <xf numFmtId="1" fontId="33" fillId="0" borderId="0" xfId="2" applyNumberFormat="1" applyFont="1" applyFill="1" applyBorder="1" applyAlignment="1">
      <alignment horizontal="right"/>
    </xf>
    <xf numFmtId="165" fontId="33" fillId="0" borderId="0" xfId="2" applyNumberFormat="1" applyFont="1" applyFill="1" applyBorder="1" applyAlignment="1">
      <alignment horizontal="right"/>
    </xf>
  </cellXfs>
  <cellStyles count="3">
    <cellStyle name="Normální" xfId="0" builtinId="0"/>
    <cellStyle name="normální_List1" xfId="2" xr:uid="{00000000-0005-0000-0000-000016000000}"/>
    <cellStyle name="normální_pracovní tabulky na flintu" xfId="1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6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1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222250</xdr:colOff>
      <xdr:row>3</xdr:row>
      <xdr:rowOff>31750</xdr:rowOff>
    </xdr:from>
    <xdr:to>
      <xdr:col>30</xdr:col>
      <xdr:colOff>318135</xdr:colOff>
      <xdr:row>7</xdr:row>
      <xdr:rowOff>144780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88BEB504-2BF7-4B7C-BCAF-31B78836CDFB}"/>
            </a:ext>
          </a:extLst>
        </xdr:cNvPr>
        <xdr:cNvSpPr/>
      </xdr:nvSpPr>
      <xdr:spPr>
        <a:xfrm>
          <a:off x="7194550" y="863600"/>
          <a:ext cx="2019935" cy="900430"/>
        </a:xfrm>
        <a:prstGeom prst="wedgeRoundRectCallout">
          <a:avLst>
            <a:gd name="adj1" fmla="val -98166"/>
            <a:gd name="adj2" fmla="val -1390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209550</xdr:colOff>
      <xdr:row>3</xdr:row>
      <xdr:rowOff>114300</xdr:rowOff>
    </xdr:from>
    <xdr:to>
      <xdr:col>48</xdr:col>
      <xdr:colOff>305435</xdr:colOff>
      <xdr:row>8</xdr:row>
      <xdr:rowOff>30480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391400" y="952500"/>
          <a:ext cx="1924685" cy="916305"/>
        </a:xfrm>
        <a:prstGeom prst="wedgeRoundRectCallout">
          <a:avLst>
            <a:gd name="adj1" fmla="val -115456"/>
            <a:gd name="adj2" fmla="val -1369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209550</xdr:colOff>
      <xdr:row>3</xdr:row>
      <xdr:rowOff>114300</xdr:rowOff>
    </xdr:from>
    <xdr:to>
      <xdr:col>48</xdr:col>
      <xdr:colOff>305435</xdr:colOff>
      <xdr:row>8</xdr:row>
      <xdr:rowOff>30480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391400" y="952500"/>
          <a:ext cx="1924685" cy="916305"/>
        </a:xfrm>
        <a:prstGeom prst="wedgeRoundRectCallout">
          <a:avLst>
            <a:gd name="adj1" fmla="val -115456"/>
            <a:gd name="adj2" fmla="val -1369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438150</xdr:colOff>
      <xdr:row>3</xdr:row>
      <xdr:rowOff>66675</xdr:rowOff>
    </xdr:from>
    <xdr:to>
      <xdr:col>50</xdr:col>
      <xdr:colOff>534035</xdr:colOff>
      <xdr:row>7</xdr:row>
      <xdr:rowOff>182880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839200" y="904875"/>
          <a:ext cx="1924685" cy="916305"/>
        </a:xfrm>
        <a:prstGeom prst="wedgeRoundRectCallout">
          <a:avLst>
            <a:gd name="adj1" fmla="val -152083"/>
            <a:gd name="adj2" fmla="val -1431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/>
        <a:p>
          <a:pPr algn="ctr"/>
          <a:r>
            <a:rPr lang="cs-CZ" altLang="en-US" sz="1400"/>
            <a:t>PO ROZKLIKNUTÍ “+” NA LIŠTĚ SE ROZEVŘE ROZPAD DISCIPLÍNY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IT67"/>
  <sheetViews>
    <sheetView view="pageBreakPreview" zoomScale="80" zoomScaleNormal="100" workbookViewId="0">
      <selection activeCell="V12" sqref="V12"/>
    </sheetView>
  </sheetViews>
  <sheetFormatPr defaultColWidth="9" defaultRowHeight="14.5" x14ac:dyDescent="0.35"/>
  <cols>
    <col min="1" max="1" width="25.7265625" style="583" customWidth="1"/>
    <col min="2" max="6" width="8.54296875" style="583" customWidth="1"/>
    <col min="7" max="7" width="7.7265625" style="583" customWidth="1"/>
    <col min="8" max="8" width="6" style="583" customWidth="1"/>
    <col min="9" max="9" width="7.7265625" style="583" customWidth="1"/>
    <col min="10" max="10" width="8.1796875" style="583" customWidth="1"/>
    <col min="11" max="254" width="9.1796875" style="584"/>
  </cols>
  <sheetData>
    <row r="1" spans="1:13" ht="25" customHeight="1" x14ac:dyDescent="0.35">
      <c r="A1" s="585" t="s">
        <v>0</v>
      </c>
      <c r="B1" s="586" t="s">
        <v>1</v>
      </c>
      <c r="C1" s="587" t="s">
        <v>2</v>
      </c>
      <c r="D1" s="587" t="s">
        <v>3</v>
      </c>
      <c r="E1" s="587" t="s">
        <v>4</v>
      </c>
      <c r="F1" s="588" t="s">
        <v>5</v>
      </c>
      <c r="G1" s="589" t="s">
        <v>6</v>
      </c>
      <c r="H1" s="590" t="s">
        <v>7</v>
      </c>
      <c r="I1" s="589" t="s">
        <v>8</v>
      </c>
      <c r="J1" s="610" t="s">
        <v>9</v>
      </c>
    </row>
    <row r="2" spans="1:13" ht="24" customHeight="1" x14ac:dyDescent="0.35">
      <c r="A2" s="401"/>
      <c r="B2" s="596"/>
      <c r="C2" s="597"/>
      <c r="D2" s="597"/>
      <c r="E2" s="597"/>
      <c r="F2" s="598"/>
      <c r="G2" s="599"/>
      <c r="H2" s="602"/>
      <c r="I2" s="615"/>
      <c r="J2" s="617"/>
    </row>
    <row r="3" spans="1:13" ht="24" customHeight="1" x14ac:dyDescent="0.35">
      <c r="A3" s="398"/>
      <c r="B3" s="591"/>
      <c r="C3" s="592"/>
      <c r="D3" s="592"/>
      <c r="E3" s="592"/>
      <c r="F3" s="593"/>
      <c r="G3" s="594"/>
      <c r="H3" s="618"/>
      <c r="I3" s="612"/>
      <c r="J3" s="614"/>
      <c r="L3" s="404">
        <f t="shared" ref="L3:L20" si="0">J3-J$2</f>
        <v>0</v>
      </c>
      <c r="M3" s="404">
        <f t="shared" ref="M3:M20" si="1">J3-J2</f>
        <v>0</v>
      </c>
    </row>
    <row r="4" spans="1:13" ht="24" customHeight="1" x14ac:dyDescent="0.35">
      <c r="A4" s="403"/>
      <c r="B4" s="596"/>
      <c r="C4" s="597"/>
      <c r="D4" s="597"/>
      <c r="E4" s="597"/>
      <c r="F4" s="598"/>
      <c r="G4" s="594"/>
      <c r="H4" s="602"/>
      <c r="I4" s="615"/>
      <c r="J4" s="617"/>
      <c r="L4" s="404">
        <f t="shared" si="0"/>
        <v>0</v>
      </c>
      <c r="M4" s="404">
        <f t="shared" si="1"/>
        <v>0</v>
      </c>
    </row>
    <row r="5" spans="1:13" ht="24" customHeight="1" x14ac:dyDescent="0.35">
      <c r="A5" s="401"/>
      <c r="B5" s="596"/>
      <c r="C5" s="597"/>
      <c r="D5" s="597"/>
      <c r="E5" s="597"/>
      <c r="F5" s="598"/>
      <c r="G5" s="594"/>
      <c r="H5" s="602"/>
      <c r="I5" s="615"/>
      <c r="J5" s="617"/>
      <c r="L5" s="404">
        <f t="shared" si="0"/>
        <v>0</v>
      </c>
      <c r="M5" s="404">
        <f t="shared" si="1"/>
        <v>0</v>
      </c>
    </row>
    <row r="6" spans="1:13" ht="24" customHeight="1" x14ac:dyDescent="0.35">
      <c r="A6" s="401"/>
      <c r="B6" s="596"/>
      <c r="C6" s="597"/>
      <c r="D6" s="597"/>
      <c r="E6" s="597"/>
      <c r="F6" s="598"/>
      <c r="G6" s="594"/>
      <c r="H6" s="602"/>
      <c r="I6" s="615"/>
      <c r="J6" s="617"/>
      <c r="L6" s="404">
        <f t="shared" si="0"/>
        <v>0</v>
      </c>
      <c r="M6" s="404">
        <f t="shared" si="1"/>
        <v>0</v>
      </c>
    </row>
    <row r="7" spans="1:13" ht="24" customHeight="1" x14ac:dyDescent="0.35">
      <c r="A7" s="401"/>
      <c r="B7" s="596"/>
      <c r="C7" s="597"/>
      <c r="D7" s="597"/>
      <c r="E7" s="597"/>
      <c r="F7" s="598"/>
      <c r="G7" s="594"/>
      <c r="H7" s="602"/>
      <c r="I7" s="615"/>
      <c r="J7" s="617"/>
      <c r="L7" s="404">
        <f t="shared" si="0"/>
        <v>0</v>
      </c>
      <c r="M7" s="404">
        <f t="shared" si="1"/>
        <v>0</v>
      </c>
    </row>
    <row r="8" spans="1:13" ht="24" customHeight="1" x14ac:dyDescent="0.35">
      <c r="A8" s="401"/>
      <c r="B8" s="596"/>
      <c r="C8" s="597"/>
      <c r="D8" s="597"/>
      <c r="E8" s="597"/>
      <c r="F8" s="598"/>
      <c r="G8" s="594"/>
      <c r="H8" s="602"/>
      <c r="I8" s="615"/>
      <c r="J8" s="617"/>
      <c r="L8" s="404">
        <f t="shared" si="0"/>
        <v>0</v>
      </c>
      <c r="M8" s="404">
        <f t="shared" si="1"/>
        <v>0</v>
      </c>
    </row>
    <row r="9" spans="1:13" ht="24" customHeight="1" x14ac:dyDescent="0.35">
      <c r="A9" s="401"/>
      <c r="B9" s="596"/>
      <c r="C9" s="597"/>
      <c r="D9" s="597"/>
      <c r="E9" s="597"/>
      <c r="F9" s="598"/>
      <c r="G9" s="594"/>
      <c r="H9" s="602"/>
      <c r="I9" s="615"/>
      <c r="J9" s="617"/>
      <c r="L9" s="404">
        <f t="shared" si="0"/>
        <v>0</v>
      </c>
      <c r="M9" s="404">
        <f t="shared" si="1"/>
        <v>0</v>
      </c>
    </row>
    <row r="10" spans="1:13" ht="24" customHeight="1" x14ac:dyDescent="0.35">
      <c r="A10" s="401"/>
      <c r="B10" s="596"/>
      <c r="C10" s="597"/>
      <c r="D10" s="597"/>
      <c r="E10" s="597"/>
      <c r="F10" s="598"/>
      <c r="G10" s="594"/>
      <c r="H10" s="602"/>
      <c r="I10" s="615"/>
      <c r="J10" s="617"/>
      <c r="L10" s="404">
        <f t="shared" si="0"/>
        <v>0</v>
      </c>
      <c r="M10" s="404">
        <f t="shared" si="1"/>
        <v>0</v>
      </c>
    </row>
    <row r="11" spans="1:13" ht="24" customHeight="1" x14ac:dyDescent="0.35">
      <c r="A11" s="401"/>
      <c r="B11" s="596"/>
      <c r="C11" s="597"/>
      <c r="D11" s="597"/>
      <c r="E11" s="597"/>
      <c r="F11" s="598"/>
      <c r="G11" s="594"/>
      <c r="H11" s="602"/>
      <c r="I11" s="615"/>
      <c r="J11" s="617"/>
      <c r="L11" s="404">
        <f t="shared" si="0"/>
        <v>0</v>
      </c>
      <c r="M11" s="404">
        <f t="shared" si="1"/>
        <v>0</v>
      </c>
    </row>
    <row r="12" spans="1:13" ht="24" customHeight="1" x14ac:dyDescent="0.35">
      <c r="A12" s="401"/>
      <c r="B12" s="596"/>
      <c r="C12" s="597"/>
      <c r="D12" s="597"/>
      <c r="E12" s="597"/>
      <c r="F12" s="598"/>
      <c r="G12" s="594"/>
      <c r="H12" s="602"/>
      <c r="I12" s="615"/>
      <c r="J12" s="617"/>
      <c r="L12" s="404">
        <f t="shared" si="0"/>
        <v>0</v>
      </c>
      <c r="M12" s="404">
        <f t="shared" si="1"/>
        <v>0</v>
      </c>
    </row>
    <row r="13" spans="1:13" ht="24" customHeight="1" x14ac:dyDescent="0.35">
      <c r="A13" s="401"/>
      <c r="B13" s="596"/>
      <c r="C13" s="597"/>
      <c r="D13" s="597"/>
      <c r="E13" s="597"/>
      <c r="F13" s="598"/>
      <c r="G13" s="594"/>
      <c r="H13" s="602"/>
      <c r="I13" s="615"/>
      <c r="J13" s="617"/>
      <c r="L13" s="404">
        <f t="shared" si="0"/>
        <v>0</v>
      </c>
      <c r="M13" s="404">
        <f t="shared" si="1"/>
        <v>0</v>
      </c>
    </row>
    <row r="14" spans="1:13" ht="24" customHeight="1" x14ac:dyDescent="0.35">
      <c r="A14" s="402"/>
      <c r="B14" s="596"/>
      <c r="C14" s="597"/>
      <c r="D14" s="597"/>
      <c r="E14" s="597"/>
      <c r="F14" s="598"/>
      <c r="G14" s="594"/>
      <c r="H14" s="602"/>
      <c r="I14" s="615"/>
      <c r="J14" s="617"/>
      <c r="L14" s="404">
        <f t="shared" si="0"/>
        <v>0</v>
      </c>
      <c r="M14" s="404">
        <f t="shared" si="1"/>
        <v>0</v>
      </c>
    </row>
    <row r="15" spans="1:13" ht="24" customHeight="1" x14ac:dyDescent="0.35">
      <c r="A15" s="401"/>
      <c r="B15" s="596"/>
      <c r="C15" s="597"/>
      <c r="D15" s="597"/>
      <c r="E15" s="597"/>
      <c r="F15" s="598"/>
      <c r="G15" s="594"/>
      <c r="H15" s="602"/>
      <c r="I15" s="615"/>
      <c r="J15" s="617"/>
      <c r="L15" s="404">
        <f t="shared" si="0"/>
        <v>0</v>
      </c>
      <c r="M15" s="404">
        <f t="shared" si="1"/>
        <v>0</v>
      </c>
    </row>
    <row r="16" spans="1:13" ht="24" customHeight="1" x14ac:dyDescent="0.35">
      <c r="A16" s="401"/>
      <c r="B16" s="596"/>
      <c r="C16" s="597"/>
      <c r="D16" s="597"/>
      <c r="E16" s="597"/>
      <c r="F16" s="598"/>
      <c r="G16" s="594"/>
      <c r="H16" s="602"/>
      <c r="I16" s="615"/>
      <c r="J16" s="617"/>
      <c r="L16" s="404">
        <f t="shared" si="0"/>
        <v>0</v>
      </c>
      <c r="M16" s="404">
        <f t="shared" si="1"/>
        <v>0</v>
      </c>
    </row>
    <row r="17" spans="1:13" ht="24" customHeight="1" x14ac:dyDescent="0.35">
      <c r="A17" s="400"/>
      <c r="B17" s="596"/>
      <c r="C17" s="597"/>
      <c r="D17" s="597"/>
      <c r="E17" s="597"/>
      <c r="F17" s="598"/>
      <c r="G17" s="594"/>
      <c r="H17" s="602"/>
      <c r="I17" s="615"/>
      <c r="J17" s="617"/>
      <c r="L17" s="404">
        <f t="shared" si="0"/>
        <v>0</v>
      </c>
      <c r="M17" s="404">
        <f t="shared" si="1"/>
        <v>0</v>
      </c>
    </row>
    <row r="18" spans="1:13" ht="24" customHeight="1" x14ac:dyDescent="0.35">
      <c r="A18" s="401"/>
      <c r="B18" s="596"/>
      <c r="C18" s="597"/>
      <c r="D18" s="597"/>
      <c r="E18" s="597"/>
      <c r="F18" s="598"/>
      <c r="G18" s="594"/>
      <c r="H18" s="602"/>
      <c r="I18" s="615"/>
      <c r="J18" s="617"/>
      <c r="L18" s="404">
        <f t="shared" si="0"/>
        <v>0</v>
      </c>
      <c r="M18" s="404">
        <f t="shared" si="1"/>
        <v>0</v>
      </c>
    </row>
    <row r="19" spans="1:13" ht="24" customHeight="1" x14ac:dyDescent="0.35">
      <c r="A19" s="401"/>
      <c r="B19" s="596"/>
      <c r="C19" s="597"/>
      <c r="D19" s="597"/>
      <c r="E19" s="597"/>
      <c r="F19" s="598"/>
      <c r="G19" s="594"/>
      <c r="H19" s="602"/>
      <c r="I19" s="615"/>
      <c r="J19" s="617"/>
      <c r="L19" s="404">
        <f t="shared" si="0"/>
        <v>0</v>
      </c>
      <c r="M19" s="404">
        <f t="shared" si="1"/>
        <v>0</v>
      </c>
    </row>
    <row r="20" spans="1:13" ht="24" customHeight="1" x14ac:dyDescent="0.35">
      <c r="A20" s="401"/>
      <c r="B20" s="596"/>
      <c r="C20" s="597"/>
      <c r="D20" s="597"/>
      <c r="E20" s="597"/>
      <c r="F20" s="598"/>
      <c r="G20" s="594"/>
      <c r="H20" s="602"/>
      <c r="I20" s="615"/>
      <c r="J20" s="617"/>
      <c r="L20" s="404">
        <f t="shared" si="0"/>
        <v>0</v>
      </c>
      <c r="M20" s="404">
        <f t="shared" si="1"/>
        <v>0</v>
      </c>
    </row>
    <row r="21" spans="1:13" ht="24" customHeight="1" x14ac:dyDescent="0.35">
      <c r="A21" s="601"/>
      <c r="B21" s="596"/>
      <c r="C21" s="597"/>
      <c r="D21" s="597"/>
      <c r="E21" s="597"/>
      <c r="F21" s="598"/>
      <c r="G21" s="599"/>
      <c r="H21" s="602"/>
      <c r="I21" s="599"/>
      <c r="J21" s="601"/>
    </row>
    <row r="22" spans="1:13" ht="24" customHeight="1" x14ac:dyDescent="0.35">
      <c r="A22" s="601"/>
      <c r="B22" s="596"/>
      <c r="C22" s="597"/>
      <c r="D22" s="597"/>
      <c r="E22" s="597"/>
      <c r="F22" s="598"/>
      <c r="G22" s="599"/>
      <c r="H22" s="602"/>
      <c r="I22" s="599"/>
      <c r="J22" s="601"/>
    </row>
    <row r="23" spans="1:13" ht="24" customHeight="1" x14ac:dyDescent="0.35">
      <c r="A23" s="601"/>
      <c r="B23" s="596"/>
      <c r="C23" s="597"/>
      <c r="D23" s="597"/>
      <c r="E23" s="597"/>
      <c r="F23" s="598"/>
      <c r="G23" s="599"/>
      <c r="H23" s="602"/>
      <c r="I23" s="599"/>
      <c r="J23" s="601"/>
    </row>
    <row r="24" spans="1:13" ht="24" customHeight="1" x14ac:dyDescent="0.35">
      <c r="A24" s="601"/>
      <c r="B24" s="596"/>
      <c r="C24" s="597"/>
      <c r="D24" s="597"/>
      <c r="E24" s="597"/>
      <c r="F24" s="598"/>
      <c r="G24" s="599"/>
      <c r="H24" s="602"/>
      <c r="I24" s="599"/>
      <c r="J24" s="601"/>
    </row>
    <row r="25" spans="1:13" ht="24" customHeight="1" x14ac:dyDescent="0.35">
      <c r="A25" s="601"/>
      <c r="B25" s="596"/>
      <c r="C25" s="597"/>
      <c r="D25" s="597"/>
      <c r="E25" s="597"/>
      <c r="F25" s="598"/>
      <c r="G25" s="599"/>
      <c r="H25" s="602"/>
      <c r="I25" s="599"/>
      <c r="J25" s="601"/>
    </row>
    <row r="26" spans="1:13" ht="24" customHeight="1" x14ac:dyDescent="0.35">
      <c r="A26" s="601"/>
      <c r="B26" s="596"/>
      <c r="C26" s="597"/>
      <c r="D26" s="597"/>
      <c r="E26" s="597"/>
      <c r="F26" s="598"/>
      <c r="G26" s="599"/>
      <c r="H26" s="602"/>
      <c r="I26" s="599"/>
      <c r="J26" s="601"/>
    </row>
    <row r="27" spans="1:13" ht="24" customHeight="1" x14ac:dyDescent="0.35">
      <c r="A27" s="601"/>
      <c r="B27" s="596"/>
      <c r="C27" s="597"/>
      <c r="D27" s="597"/>
      <c r="E27" s="597"/>
      <c r="F27" s="598"/>
      <c r="G27" s="599"/>
      <c r="H27" s="602"/>
      <c r="I27" s="599"/>
      <c r="J27" s="601"/>
    </row>
    <row r="28" spans="1:13" ht="24" customHeight="1" x14ac:dyDescent="0.35">
      <c r="A28" s="601"/>
      <c r="B28" s="596"/>
      <c r="C28" s="597"/>
      <c r="D28" s="597"/>
      <c r="E28" s="597"/>
      <c r="F28" s="598"/>
      <c r="G28" s="599"/>
      <c r="H28" s="602"/>
      <c r="I28" s="599"/>
      <c r="J28" s="601"/>
    </row>
    <row r="29" spans="1:13" ht="24" customHeight="1" x14ac:dyDescent="0.35">
      <c r="A29" s="601"/>
      <c r="B29" s="596"/>
      <c r="C29" s="597"/>
      <c r="D29" s="597"/>
      <c r="E29" s="597"/>
      <c r="F29" s="598"/>
      <c r="G29" s="599"/>
      <c r="H29" s="602"/>
      <c r="I29" s="599"/>
      <c r="J29" s="601"/>
    </row>
    <row r="30" spans="1:13" ht="24" customHeight="1" x14ac:dyDescent="0.35">
      <c r="A30" s="601"/>
      <c r="B30" s="596"/>
      <c r="C30" s="597"/>
      <c r="D30" s="597"/>
      <c r="E30" s="597"/>
      <c r="F30" s="598"/>
      <c r="G30" s="599"/>
      <c r="H30" s="602"/>
      <c r="I30" s="599"/>
      <c r="J30" s="601"/>
    </row>
    <row r="31" spans="1:13" ht="24" customHeight="1" x14ac:dyDescent="0.35">
      <c r="A31" s="601"/>
      <c r="B31" s="596"/>
      <c r="C31" s="597"/>
      <c r="D31" s="597"/>
      <c r="E31" s="597"/>
      <c r="F31" s="598"/>
      <c r="G31" s="599"/>
      <c r="H31" s="602"/>
      <c r="I31" s="599"/>
      <c r="J31" s="601"/>
    </row>
    <row r="32" spans="1:13" ht="24" customHeight="1" x14ac:dyDescent="0.35">
      <c r="A32" s="601"/>
      <c r="B32" s="596"/>
      <c r="C32" s="597"/>
      <c r="D32" s="597"/>
      <c r="E32" s="597"/>
      <c r="F32" s="598"/>
      <c r="G32" s="599"/>
      <c r="H32" s="602"/>
      <c r="I32" s="599"/>
      <c r="J32" s="601"/>
    </row>
    <row r="33" spans="1:10" ht="24" customHeight="1" x14ac:dyDescent="0.35">
      <c r="A33" s="601"/>
      <c r="B33" s="596"/>
      <c r="C33" s="597"/>
      <c r="D33" s="597"/>
      <c r="E33" s="597"/>
      <c r="F33" s="598"/>
      <c r="G33" s="599"/>
      <c r="H33" s="602"/>
      <c r="I33" s="599"/>
      <c r="J33" s="601"/>
    </row>
    <row r="34" spans="1:10" ht="24" customHeight="1" x14ac:dyDescent="0.35">
      <c r="A34" s="601"/>
      <c r="B34" s="596"/>
      <c r="C34" s="597"/>
      <c r="D34" s="597"/>
      <c r="E34" s="597"/>
      <c r="F34" s="598"/>
      <c r="G34" s="599"/>
      <c r="H34" s="602"/>
      <c r="I34" s="599"/>
      <c r="J34" s="601"/>
    </row>
    <row r="35" spans="1:10" ht="24" customHeight="1" x14ac:dyDescent="0.35">
      <c r="A35" s="603"/>
      <c r="B35" s="604"/>
      <c r="C35" s="605"/>
      <c r="D35" s="605"/>
      <c r="E35" s="605"/>
      <c r="F35" s="606"/>
      <c r="G35" s="607"/>
      <c r="H35" s="608"/>
      <c r="I35" s="607"/>
      <c r="J35" s="603"/>
    </row>
    <row r="36" spans="1:10" ht="16.5" customHeight="1" x14ac:dyDescent="0.35"/>
    <row r="37" spans="1:10" ht="16.5" customHeight="1" x14ac:dyDescent="0.35"/>
    <row r="38" spans="1:10" ht="16.5" customHeight="1" x14ac:dyDescent="0.35"/>
    <row r="39" spans="1:10" ht="16.5" customHeight="1" x14ac:dyDescent="0.35"/>
    <row r="40" spans="1:10" ht="16.5" customHeight="1" x14ac:dyDescent="0.35"/>
    <row r="41" spans="1:10" ht="16.5" customHeight="1" x14ac:dyDescent="0.35"/>
    <row r="42" spans="1:10" ht="16.5" customHeight="1" x14ac:dyDescent="0.35"/>
    <row r="43" spans="1:10" ht="16.5" customHeight="1" x14ac:dyDescent="0.35"/>
    <row r="44" spans="1:10" ht="16.5" customHeight="1" x14ac:dyDescent="0.35"/>
    <row r="45" spans="1:10" ht="16.5" customHeight="1" x14ac:dyDescent="0.35"/>
    <row r="46" spans="1:10" ht="16.5" customHeight="1" x14ac:dyDescent="0.35"/>
    <row r="47" spans="1:10" ht="16.5" customHeight="1" x14ac:dyDescent="0.35"/>
    <row r="48" spans="1:10" ht="16.5" customHeight="1" x14ac:dyDescent="0.35"/>
    <row r="49" ht="16.5" customHeight="1" x14ac:dyDescent="0.35"/>
    <row r="50" ht="16.5" customHeight="1" x14ac:dyDescent="0.35"/>
    <row r="51" ht="16.5" customHeight="1" x14ac:dyDescent="0.35"/>
    <row r="52" ht="16.5" customHeight="1" x14ac:dyDescent="0.35"/>
    <row r="53" ht="16.5" customHeight="1" x14ac:dyDescent="0.35"/>
    <row r="54" ht="16.5" customHeight="1" x14ac:dyDescent="0.35"/>
    <row r="55" ht="16.5" customHeight="1" x14ac:dyDescent="0.35"/>
    <row r="56" ht="16.5" customHeight="1" x14ac:dyDescent="0.35"/>
    <row r="57" ht="16.5" customHeight="1" x14ac:dyDescent="0.35"/>
    <row r="58" ht="16.5" customHeight="1" x14ac:dyDescent="0.35"/>
    <row r="59" ht="16.5" customHeight="1" x14ac:dyDescent="0.35"/>
    <row r="60" ht="16.5" customHeight="1" x14ac:dyDescent="0.35"/>
    <row r="61" ht="16.5" customHeight="1" x14ac:dyDescent="0.35"/>
    <row r="62" ht="16.5" customHeight="1" x14ac:dyDescent="0.35"/>
    <row r="63" ht="16.5" customHeight="1" x14ac:dyDescent="0.35"/>
    <row r="64" ht="16.5" customHeight="1" x14ac:dyDescent="0.35"/>
    <row r="65" ht="16.5" customHeight="1" x14ac:dyDescent="0.35"/>
    <row r="66" ht="16.5" customHeight="1" x14ac:dyDescent="0.35"/>
    <row r="67" ht="16.5" customHeight="1" x14ac:dyDescent="0.35"/>
  </sheetData>
  <sheetProtection selectLockedCells="1" selectUnlockedCells="1"/>
  <printOptions horizontalCentered="1"/>
  <pageMargins left="0.2" right="0.2" top="0.35" bottom="0.13" header="0.2" footer="0.51"/>
  <pageSetup paperSize="9" orientation="portrait" horizontalDpi="300" verticalDpi="300" r:id="rId1"/>
  <headerFooter scaleWithDoc="0" alignWithMargins="0">
    <oddHeader>&amp;C( 2 )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L39"/>
  <sheetViews>
    <sheetView zoomScaleSheetLayoutView="80" workbookViewId="0">
      <selection activeCell="S14" sqref="S14"/>
    </sheetView>
  </sheetViews>
  <sheetFormatPr defaultColWidth="9.1796875" defaultRowHeight="14.5" x14ac:dyDescent="0.35"/>
  <cols>
    <col min="1" max="1" width="25.1796875" customWidth="1"/>
    <col min="2" max="2" width="16.1796875" style="187" customWidth="1"/>
    <col min="3" max="3" width="8.453125" customWidth="1"/>
    <col min="4" max="4" width="7.7265625" customWidth="1"/>
    <col min="5" max="6" width="8.453125" customWidth="1"/>
    <col min="7" max="7" width="7.7265625" hidden="1" customWidth="1"/>
    <col min="8" max="8" width="7.7265625" customWidth="1"/>
    <col min="9" max="9" width="9" style="187" customWidth="1"/>
    <col min="10" max="10" width="6.81640625" customWidth="1"/>
  </cols>
  <sheetData>
    <row r="1" spans="1:10" ht="34.5" x14ac:dyDescent="0.65">
      <c r="A1" s="645" t="s">
        <v>21</v>
      </c>
      <c r="B1" s="645"/>
      <c r="C1" s="645"/>
      <c r="D1" s="645"/>
      <c r="E1" s="645"/>
      <c r="F1" s="645"/>
      <c r="G1" s="645"/>
      <c r="H1" s="645"/>
      <c r="I1" s="645"/>
      <c r="J1" s="645"/>
    </row>
    <row r="2" spans="1:10" ht="15.5" x14ac:dyDescent="0.35">
      <c r="A2" s="341" t="s">
        <v>22</v>
      </c>
      <c r="B2" s="669" t="s">
        <v>23</v>
      </c>
      <c r="C2" s="669"/>
      <c r="D2" s="669"/>
      <c r="E2" s="669"/>
      <c r="F2" s="669"/>
      <c r="G2" s="669"/>
      <c r="H2" s="669"/>
      <c r="I2" s="382" t="s">
        <v>24</v>
      </c>
      <c r="J2" s="383" t="s">
        <v>129</v>
      </c>
    </row>
    <row r="3" spans="1:10" ht="15.5" x14ac:dyDescent="0.35">
      <c r="A3" s="342" t="s">
        <v>26</v>
      </c>
      <c r="B3" s="667" t="s">
        <v>27</v>
      </c>
      <c r="C3" s="667"/>
      <c r="D3" s="667"/>
      <c r="E3" s="667"/>
      <c r="F3" s="667"/>
      <c r="G3" s="667"/>
      <c r="H3" s="667"/>
      <c r="I3" s="384" t="s">
        <v>28</v>
      </c>
      <c r="J3" s="385" t="s">
        <v>137</v>
      </c>
    </row>
    <row r="4" spans="1:10" ht="15.5" x14ac:dyDescent="0.35">
      <c r="A4" s="342" t="s">
        <v>30</v>
      </c>
      <c r="B4" s="670" t="s">
        <v>138</v>
      </c>
      <c r="C4" s="670"/>
      <c r="D4" s="670"/>
      <c r="E4" s="670"/>
      <c r="F4" s="670"/>
      <c r="G4" s="670"/>
      <c r="H4" s="670"/>
      <c r="I4" s="386" t="s">
        <v>32</v>
      </c>
      <c r="J4" s="387"/>
    </row>
    <row r="5" spans="1:10" ht="15.5" x14ac:dyDescent="0.35">
      <c r="A5" s="342" t="s">
        <v>33</v>
      </c>
      <c r="B5" s="667" t="s">
        <v>34</v>
      </c>
      <c r="C5" s="667"/>
      <c r="D5" s="667"/>
      <c r="E5" s="667"/>
      <c r="F5" s="667"/>
      <c r="G5" s="667"/>
      <c r="H5" s="667"/>
      <c r="I5" s="664"/>
      <c r="J5" s="664"/>
    </row>
    <row r="6" spans="1:10" ht="15.75" customHeight="1" x14ac:dyDescent="0.35">
      <c r="A6" s="342" t="s">
        <v>35</v>
      </c>
      <c r="B6" s="667" t="s">
        <v>139</v>
      </c>
      <c r="C6" s="667"/>
      <c r="D6" s="667"/>
      <c r="E6" s="667"/>
      <c r="F6" s="667"/>
      <c r="G6" s="667"/>
      <c r="H6" s="667"/>
      <c r="I6" s="664"/>
      <c r="J6" s="664"/>
    </row>
    <row r="7" spans="1:10" ht="15.5" x14ac:dyDescent="0.35">
      <c r="A7" s="343" t="s">
        <v>36</v>
      </c>
      <c r="B7" s="667" t="s">
        <v>37</v>
      </c>
      <c r="C7" s="667"/>
      <c r="D7" s="667"/>
      <c r="E7" s="667"/>
      <c r="F7" s="667"/>
      <c r="G7" s="667"/>
      <c r="H7" s="667"/>
      <c r="I7" s="664"/>
      <c r="J7" s="664"/>
    </row>
    <row r="8" spans="1:10" ht="15.5" x14ac:dyDescent="0.35">
      <c r="A8" s="343" t="s">
        <v>38</v>
      </c>
      <c r="B8" s="667"/>
      <c r="C8" s="667"/>
      <c r="D8" s="667"/>
      <c r="E8" s="667"/>
      <c r="F8" s="667"/>
      <c r="G8" s="667"/>
      <c r="H8" s="667"/>
      <c r="I8" s="664"/>
      <c r="J8" s="664"/>
    </row>
    <row r="9" spans="1:10" ht="15.5" x14ac:dyDescent="0.35">
      <c r="A9" s="343" t="s">
        <v>40</v>
      </c>
      <c r="B9" s="667"/>
      <c r="C9" s="667"/>
      <c r="D9" s="667"/>
      <c r="E9" s="667"/>
      <c r="F9" s="667"/>
      <c r="G9" s="667"/>
      <c r="H9" s="667"/>
      <c r="I9" s="664"/>
      <c r="J9" s="664"/>
    </row>
    <row r="10" spans="1:10" ht="15.5" x14ac:dyDescent="0.35">
      <c r="A10" s="343" t="s">
        <v>42</v>
      </c>
      <c r="B10" s="667"/>
      <c r="C10" s="667"/>
      <c r="D10" s="667"/>
      <c r="E10" s="667"/>
      <c r="F10" s="667"/>
      <c r="G10" s="667"/>
      <c r="H10" s="667"/>
      <c r="I10" s="664"/>
      <c r="J10" s="664"/>
    </row>
    <row r="11" spans="1:10" ht="15.5" x14ac:dyDescent="0.35">
      <c r="A11" s="342" t="s">
        <v>44</v>
      </c>
      <c r="B11" s="667" t="s">
        <v>111</v>
      </c>
      <c r="C11" s="667"/>
      <c r="D11" s="667"/>
      <c r="E11" s="667"/>
      <c r="F11" s="667"/>
      <c r="G11" s="667"/>
      <c r="H11" s="667"/>
      <c r="I11" s="664"/>
      <c r="J11" s="664"/>
    </row>
    <row r="12" spans="1:10" ht="15.5" x14ac:dyDescent="0.35">
      <c r="A12" s="344" t="s">
        <v>46</v>
      </c>
      <c r="B12" s="661" t="s">
        <v>99</v>
      </c>
      <c r="C12" s="662"/>
      <c r="D12" s="662"/>
      <c r="E12" s="662"/>
      <c r="F12" s="662"/>
      <c r="G12" s="662"/>
      <c r="H12" s="674"/>
      <c r="I12" s="663"/>
      <c r="J12" s="664"/>
    </row>
    <row r="13" spans="1:10" ht="15.75" customHeight="1" x14ac:dyDescent="0.35">
      <c r="A13" s="650" t="s">
        <v>48</v>
      </c>
      <c r="B13" s="651" t="s">
        <v>49</v>
      </c>
      <c r="C13" s="652" t="s">
        <v>50</v>
      </c>
      <c r="D13" s="679" t="s">
        <v>51</v>
      </c>
      <c r="E13" s="680" t="s">
        <v>52</v>
      </c>
      <c r="F13" s="680" t="s">
        <v>53</v>
      </c>
      <c r="G13" s="681" t="s">
        <v>54</v>
      </c>
      <c r="H13" s="653" t="s">
        <v>140</v>
      </c>
      <c r="I13" s="644" t="s">
        <v>56</v>
      </c>
      <c r="J13" s="644"/>
    </row>
    <row r="14" spans="1:10" ht="15.75" customHeight="1" x14ac:dyDescent="0.35">
      <c r="A14" s="650"/>
      <c r="B14" s="651"/>
      <c r="C14" s="652"/>
      <c r="D14" s="679"/>
      <c r="E14" s="679"/>
      <c r="F14" s="679"/>
      <c r="G14" s="681"/>
      <c r="H14" s="681"/>
      <c r="I14" s="644"/>
      <c r="J14" s="644"/>
    </row>
    <row r="15" spans="1:10" ht="18" customHeight="1" x14ac:dyDescent="0.35">
      <c r="A15" s="650"/>
      <c r="B15" s="651"/>
      <c r="C15" s="652"/>
      <c r="D15" s="345" t="s">
        <v>6</v>
      </c>
      <c r="E15" s="345" t="s">
        <v>6</v>
      </c>
      <c r="F15" s="345" t="s">
        <v>6</v>
      </c>
      <c r="G15" s="346" t="s">
        <v>6</v>
      </c>
      <c r="H15" s="346" t="s">
        <v>6</v>
      </c>
      <c r="I15" s="388" t="s">
        <v>57</v>
      </c>
      <c r="J15" s="389" t="s">
        <v>58</v>
      </c>
    </row>
    <row r="16" spans="1:10" ht="18" customHeight="1" x14ac:dyDescent="0.35">
      <c r="A16" s="676" t="s">
        <v>141</v>
      </c>
      <c r="B16" s="677"/>
      <c r="C16" s="677"/>
      <c r="D16" s="677"/>
      <c r="E16" s="677"/>
      <c r="F16" s="677"/>
      <c r="G16" s="677"/>
      <c r="H16" s="677"/>
      <c r="I16" s="677"/>
      <c r="J16" s="678"/>
    </row>
    <row r="17" spans="1:12" ht="24" customHeight="1" x14ac:dyDescent="0.35">
      <c r="A17" s="398" t="s">
        <v>126</v>
      </c>
      <c r="B17" s="348" t="s">
        <v>27</v>
      </c>
      <c r="C17" s="349" t="s">
        <v>127</v>
      </c>
      <c r="D17" s="350">
        <v>127</v>
      </c>
      <c r="E17" s="399">
        <v>229.83</v>
      </c>
      <c r="F17" s="399">
        <v>178.48</v>
      </c>
      <c r="G17" s="406"/>
      <c r="H17" s="390">
        <v>47.48</v>
      </c>
      <c r="I17" s="415">
        <f t="shared" ref="I17:I28" si="0">SUM(D17:H17)</f>
        <v>582.79000000000008</v>
      </c>
      <c r="J17" s="416" t="s">
        <v>61</v>
      </c>
    </row>
    <row r="18" spans="1:12" ht="24" customHeight="1" x14ac:dyDescent="0.35">
      <c r="A18" s="401" t="s">
        <v>59</v>
      </c>
      <c r="B18" s="355" t="s">
        <v>27</v>
      </c>
      <c r="C18" s="356" t="s">
        <v>60</v>
      </c>
      <c r="D18" s="363">
        <v>129</v>
      </c>
      <c r="E18" s="357">
        <v>225.34</v>
      </c>
      <c r="F18" s="357">
        <v>144.38</v>
      </c>
      <c r="G18" s="365"/>
      <c r="H18" s="361">
        <v>44.39</v>
      </c>
      <c r="I18" s="417">
        <f t="shared" si="0"/>
        <v>543.11</v>
      </c>
      <c r="J18" s="418" t="s">
        <v>64</v>
      </c>
      <c r="K18" s="404">
        <f t="shared" ref="K18:K28" si="1">I18-I$17</f>
        <v>-39.680000000000064</v>
      </c>
      <c r="L18" s="404">
        <f t="shared" ref="L18:L28" si="2">I18-I17</f>
        <v>-39.680000000000064</v>
      </c>
    </row>
    <row r="19" spans="1:12" ht="24" customHeight="1" x14ac:dyDescent="0.35">
      <c r="A19" s="401" t="s">
        <v>142</v>
      </c>
      <c r="B19" s="355" t="s">
        <v>143</v>
      </c>
      <c r="C19" s="356" t="s">
        <v>144</v>
      </c>
      <c r="D19" s="357">
        <v>93</v>
      </c>
      <c r="E19" s="358">
        <v>197.26</v>
      </c>
      <c r="F19" s="358">
        <v>126.71</v>
      </c>
      <c r="G19" s="407"/>
      <c r="H19" s="361">
        <v>37.32</v>
      </c>
      <c r="I19" s="419">
        <f t="shared" si="0"/>
        <v>454.28999999999996</v>
      </c>
      <c r="J19" s="420" t="s">
        <v>69</v>
      </c>
      <c r="K19" s="404">
        <f t="shared" si="1"/>
        <v>-128.50000000000011</v>
      </c>
      <c r="L19" s="404">
        <f t="shared" si="2"/>
        <v>-88.82000000000005</v>
      </c>
    </row>
    <row r="20" spans="1:12" ht="24" customHeight="1" x14ac:dyDescent="0.35">
      <c r="A20" s="401" t="s">
        <v>112</v>
      </c>
      <c r="B20" s="355" t="s">
        <v>27</v>
      </c>
      <c r="C20" s="356" t="s">
        <v>113</v>
      </c>
      <c r="D20" s="357">
        <v>96</v>
      </c>
      <c r="E20" s="358">
        <v>199.36</v>
      </c>
      <c r="F20" s="358">
        <v>157.24</v>
      </c>
      <c r="G20" s="360"/>
      <c r="H20" s="361">
        <v>0</v>
      </c>
      <c r="I20" s="390">
        <f t="shared" si="0"/>
        <v>452.6</v>
      </c>
      <c r="J20" s="405" t="s">
        <v>72</v>
      </c>
      <c r="K20" s="404">
        <f t="shared" si="1"/>
        <v>-130.19000000000005</v>
      </c>
      <c r="L20" s="404">
        <f t="shared" si="2"/>
        <v>-1.6899999999999409</v>
      </c>
    </row>
    <row r="21" spans="1:12" ht="24" customHeight="1" x14ac:dyDescent="0.35">
      <c r="A21" s="401" t="s">
        <v>114</v>
      </c>
      <c r="B21" s="355" t="s">
        <v>115</v>
      </c>
      <c r="C21" s="356" t="s">
        <v>116</v>
      </c>
      <c r="D21" s="357">
        <v>59</v>
      </c>
      <c r="E21" s="366">
        <v>216.91</v>
      </c>
      <c r="F21" s="358">
        <v>130.66999999999999</v>
      </c>
      <c r="G21" s="360"/>
      <c r="H21" s="361">
        <v>36.06</v>
      </c>
      <c r="I21" s="390">
        <f t="shared" si="0"/>
        <v>442.63999999999993</v>
      </c>
      <c r="J21" s="405" t="s">
        <v>75</v>
      </c>
      <c r="K21" s="404">
        <f t="shared" si="1"/>
        <v>-140.15000000000015</v>
      </c>
      <c r="L21" s="404">
        <f t="shared" si="2"/>
        <v>-9.9600000000000932</v>
      </c>
    </row>
    <row r="22" spans="1:12" ht="24" customHeight="1" x14ac:dyDescent="0.35">
      <c r="A22" s="401" t="s">
        <v>78</v>
      </c>
      <c r="B22" s="355" t="s">
        <v>27</v>
      </c>
      <c r="C22" s="356" t="s">
        <v>79</v>
      </c>
      <c r="D22" s="357">
        <v>120</v>
      </c>
      <c r="E22" s="358">
        <v>194.9</v>
      </c>
      <c r="F22" s="357">
        <v>121.25</v>
      </c>
      <c r="G22" s="365"/>
      <c r="H22" s="361">
        <v>0</v>
      </c>
      <c r="I22" s="390">
        <f t="shared" si="0"/>
        <v>436.15</v>
      </c>
      <c r="J22" s="405" t="s">
        <v>77</v>
      </c>
      <c r="K22" s="404">
        <f t="shared" si="1"/>
        <v>-146.6400000000001</v>
      </c>
      <c r="L22" s="404">
        <f t="shared" si="2"/>
        <v>-6.4899999999999523</v>
      </c>
    </row>
    <row r="23" spans="1:12" ht="24" customHeight="1" x14ac:dyDescent="0.35">
      <c r="A23" s="401" t="s">
        <v>145</v>
      </c>
      <c r="B23" s="355"/>
      <c r="C23" s="356"/>
      <c r="D23" s="357">
        <v>101</v>
      </c>
      <c r="E23" s="358">
        <v>152.94999999999999</v>
      </c>
      <c r="F23" s="357">
        <v>122.91</v>
      </c>
      <c r="G23" s="365"/>
      <c r="H23" s="361">
        <v>0</v>
      </c>
      <c r="I23" s="390">
        <f t="shared" si="0"/>
        <v>376.86</v>
      </c>
      <c r="J23" s="405" t="s">
        <v>80</v>
      </c>
      <c r="K23" s="404">
        <f t="shared" si="1"/>
        <v>-205.93000000000006</v>
      </c>
      <c r="L23" s="404">
        <f t="shared" si="2"/>
        <v>-59.289999999999964</v>
      </c>
    </row>
    <row r="24" spans="1:12" ht="24" customHeight="1" x14ac:dyDescent="0.35">
      <c r="A24" s="400" t="s">
        <v>45</v>
      </c>
      <c r="B24" s="355" t="s">
        <v>27</v>
      </c>
      <c r="C24" s="356" t="s">
        <v>76</v>
      </c>
      <c r="D24" s="357">
        <v>116</v>
      </c>
      <c r="E24" s="358">
        <v>96.97</v>
      </c>
      <c r="F24" s="358">
        <v>149.57</v>
      </c>
      <c r="G24" s="360"/>
      <c r="H24" s="361">
        <v>6.46</v>
      </c>
      <c r="I24" s="390">
        <f t="shared" si="0"/>
        <v>368.99999999999994</v>
      </c>
      <c r="J24" s="405" t="s">
        <v>83</v>
      </c>
      <c r="K24" s="404">
        <f t="shared" si="1"/>
        <v>-213.79000000000013</v>
      </c>
      <c r="L24" s="404">
        <f t="shared" si="2"/>
        <v>-7.8600000000000705</v>
      </c>
    </row>
    <row r="25" spans="1:12" ht="24" customHeight="1" x14ac:dyDescent="0.35">
      <c r="A25" s="401" t="s">
        <v>81</v>
      </c>
      <c r="B25" s="355" t="s">
        <v>27</v>
      </c>
      <c r="C25" s="356" t="s">
        <v>82</v>
      </c>
      <c r="D25" s="357">
        <v>65</v>
      </c>
      <c r="E25" s="358">
        <v>151.26</v>
      </c>
      <c r="F25" s="358">
        <v>89.91</v>
      </c>
      <c r="G25" s="360"/>
      <c r="H25" s="361">
        <v>0</v>
      </c>
      <c r="I25" s="390">
        <f t="shared" si="0"/>
        <v>306.16999999999996</v>
      </c>
      <c r="J25" s="405" t="s">
        <v>86</v>
      </c>
      <c r="K25" s="404">
        <f t="shared" si="1"/>
        <v>-276.62000000000012</v>
      </c>
      <c r="L25" s="404">
        <f t="shared" si="2"/>
        <v>-62.829999999999984</v>
      </c>
    </row>
    <row r="26" spans="1:12" ht="24" customHeight="1" x14ac:dyDescent="0.35">
      <c r="A26" s="401" t="s">
        <v>146</v>
      </c>
      <c r="B26" s="355" t="s">
        <v>27</v>
      </c>
      <c r="C26" s="356" t="s">
        <v>147</v>
      </c>
      <c r="D26" s="357">
        <v>72</v>
      </c>
      <c r="E26" s="358">
        <v>111.92</v>
      </c>
      <c r="F26" s="358">
        <v>112.87</v>
      </c>
      <c r="G26" s="360"/>
      <c r="H26" s="361">
        <v>0</v>
      </c>
      <c r="I26" s="390">
        <f t="shared" si="0"/>
        <v>296.79000000000002</v>
      </c>
      <c r="J26" s="405" t="s">
        <v>89</v>
      </c>
      <c r="K26" s="404">
        <f t="shared" si="1"/>
        <v>-286.00000000000006</v>
      </c>
      <c r="L26" s="404">
        <f t="shared" si="2"/>
        <v>-9.3799999999999386</v>
      </c>
    </row>
    <row r="27" spans="1:12" ht="24" customHeight="1" x14ac:dyDescent="0.35">
      <c r="A27" s="401" t="s">
        <v>90</v>
      </c>
      <c r="B27" s="348" t="s">
        <v>27</v>
      </c>
      <c r="C27" s="356" t="s">
        <v>91</v>
      </c>
      <c r="D27" s="357">
        <v>89</v>
      </c>
      <c r="E27" s="358">
        <v>72.08</v>
      </c>
      <c r="F27" s="358">
        <v>115</v>
      </c>
      <c r="G27" s="360"/>
      <c r="H27" s="361">
        <v>0</v>
      </c>
      <c r="I27" s="390">
        <f t="shared" si="0"/>
        <v>276.08</v>
      </c>
      <c r="J27" s="405" t="s">
        <v>92</v>
      </c>
      <c r="K27" s="404">
        <f t="shared" si="1"/>
        <v>-306.71000000000009</v>
      </c>
      <c r="L27" s="404">
        <f t="shared" si="2"/>
        <v>-20.710000000000036</v>
      </c>
    </row>
    <row r="28" spans="1:12" ht="24" customHeight="1" x14ac:dyDescent="0.35">
      <c r="A28" s="401" t="s">
        <v>148</v>
      </c>
      <c r="B28" s="355" t="s">
        <v>27</v>
      </c>
      <c r="C28" s="356" t="s">
        <v>149</v>
      </c>
      <c r="D28" s="357">
        <v>15</v>
      </c>
      <c r="E28" s="358">
        <v>106.86</v>
      </c>
      <c r="F28" s="358">
        <v>92.08</v>
      </c>
      <c r="G28" s="360"/>
      <c r="H28" s="361">
        <v>0</v>
      </c>
      <c r="I28" s="390">
        <f t="shared" si="0"/>
        <v>213.94</v>
      </c>
      <c r="J28" s="405" t="s">
        <v>123</v>
      </c>
      <c r="K28" s="404">
        <f t="shared" si="1"/>
        <v>-368.85000000000008</v>
      </c>
      <c r="L28" s="404">
        <f t="shared" si="2"/>
        <v>-62.139999999999986</v>
      </c>
    </row>
    <row r="29" spans="1:12" ht="24" customHeight="1" x14ac:dyDescent="0.35">
      <c r="A29" s="408"/>
      <c r="B29" s="409"/>
      <c r="C29" s="410"/>
      <c r="D29" s="411"/>
      <c r="E29" s="412"/>
      <c r="F29" s="412"/>
      <c r="G29" s="413"/>
      <c r="H29" s="414"/>
      <c r="I29" s="421"/>
      <c r="J29" s="422"/>
      <c r="K29" s="404"/>
      <c r="L29" s="404"/>
    </row>
    <row r="30" spans="1:12" ht="18" customHeight="1" x14ac:dyDescent="0.35">
      <c r="A30" s="676" t="s">
        <v>150</v>
      </c>
      <c r="B30" s="677"/>
      <c r="C30" s="677"/>
      <c r="D30" s="677"/>
      <c r="E30" s="677"/>
      <c r="F30" s="677"/>
      <c r="G30" s="677"/>
      <c r="H30" s="677"/>
      <c r="I30" s="677"/>
      <c r="J30" s="678"/>
    </row>
    <row r="31" spans="1:12" ht="24" customHeight="1" x14ac:dyDescent="0.35">
      <c r="A31" s="398" t="s">
        <v>126</v>
      </c>
      <c r="B31" s="348" t="s">
        <v>27</v>
      </c>
      <c r="C31" s="349" t="s">
        <v>127</v>
      </c>
      <c r="D31" s="363">
        <v>137</v>
      </c>
      <c r="E31" s="359">
        <v>242.07</v>
      </c>
      <c r="F31" s="359">
        <v>150.36000000000001</v>
      </c>
      <c r="G31" s="407"/>
      <c r="H31" s="364">
        <v>66.05</v>
      </c>
      <c r="I31" s="415">
        <f t="shared" ref="I31:I37" si="3">SUM(D31:H31)</f>
        <v>595.48</v>
      </c>
      <c r="J31" s="416" t="s">
        <v>61</v>
      </c>
    </row>
    <row r="32" spans="1:12" ht="24" customHeight="1" x14ac:dyDescent="0.35">
      <c r="A32" s="401" t="s">
        <v>59</v>
      </c>
      <c r="B32" s="355" t="s">
        <v>27</v>
      </c>
      <c r="C32" s="356" t="s">
        <v>60</v>
      </c>
      <c r="D32" s="357">
        <v>107</v>
      </c>
      <c r="E32" s="358">
        <v>218.7</v>
      </c>
      <c r="F32" s="358">
        <v>137.77000000000001</v>
      </c>
      <c r="G32" s="360"/>
      <c r="H32" s="361">
        <v>59.29</v>
      </c>
      <c r="I32" s="417">
        <f t="shared" si="3"/>
        <v>522.76</v>
      </c>
      <c r="J32" s="418" t="s">
        <v>64</v>
      </c>
      <c r="K32" s="404">
        <f t="shared" ref="K32:K37" si="4">I32-I$31</f>
        <v>-72.720000000000027</v>
      </c>
      <c r="L32" s="404">
        <f t="shared" ref="L32:L37" si="5">I32-I31</f>
        <v>-72.720000000000027</v>
      </c>
    </row>
    <row r="33" spans="1:12" ht="24" customHeight="1" x14ac:dyDescent="0.35">
      <c r="A33" s="401" t="s">
        <v>114</v>
      </c>
      <c r="B33" s="355" t="s">
        <v>115</v>
      </c>
      <c r="C33" s="356" t="s">
        <v>116</v>
      </c>
      <c r="D33" s="357">
        <v>98</v>
      </c>
      <c r="E33" s="358">
        <v>226.81</v>
      </c>
      <c r="F33" s="358">
        <v>99.64</v>
      </c>
      <c r="G33" s="360"/>
      <c r="H33" s="361">
        <v>48.26</v>
      </c>
      <c r="I33" s="419">
        <f t="shared" si="3"/>
        <v>472.71</v>
      </c>
      <c r="J33" s="420" t="s">
        <v>69</v>
      </c>
      <c r="K33" s="404">
        <f t="shared" si="4"/>
        <v>-122.77000000000004</v>
      </c>
      <c r="L33" s="404">
        <f t="shared" si="5"/>
        <v>-50.050000000000011</v>
      </c>
    </row>
    <row r="34" spans="1:12" ht="24" customHeight="1" x14ac:dyDescent="0.35">
      <c r="A34" s="400" t="s">
        <v>45</v>
      </c>
      <c r="B34" s="355" t="s">
        <v>27</v>
      </c>
      <c r="C34" s="356" t="s">
        <v>76</v>
      </c>
      <c r="D34" s="369">
        <v>104</v>
      </c>
      <c r="E34" s="369">
        <v>171.81</v>
      </c>
      <c r="F34" s="369">
        <v>119.45</v>
      </c>
      <c r="G34" s="373"/>
      <c r="H34" s="361">
        <v>47.2</v>
      </c>
      <c r="I34" s="390">
        <f t="shared" si="3"/>
        <v>442.46</v>
      </c>
      <c r="J34" s="405" t="s">
        <v>72</v>
      </c>
      <c r="K34" s="404">
        <f t="shared" si="4"/>
        <v>-153.02000000000004</v>
      </c>
      <c r="L34" s="404">
        <f t="shared" si="5"/>
        <v>-30.25</v>
      </c>
    </row>
    <row r="35" spans="1:12" ht="24" customHeight="1" x14ac:dyDescent="0.35">
      <c r="A35" s="401" t="s">
        <v>101</v>
      </c>
      <c r="B35" s="355" t="s">
        <v>27</v>
      </c>
      <c r="C35" s="356" t="s">
        <v>151</v>
      </c>
      <c r="D35" s="357">
        <v>99</v>
      </c>
      <c r="E35" s="361">
        <v>115.36</v>
      </c>
      <c r="F35" s="361">
        <v>96.81</v>
      </c>
      <c r="G35" s="360"/>
      <c r="H35" s="361">
        <v>0</v>
      </c>
      <c r="I35" s="390">
        <f t="shared" si="3"/>
        <v>311.17</v>
      </c>
      <c r="J35" s="405" t="s">
        <v>75</v>
      </c>
      <c r="K35" s="404">
        <f t="shared" si="4"/>
        <v>-284.31</v>
      </c>
      <c r="L35" s="404">
        <f t="shared" si="5"/>
        <v>-131.28999999999996</v>
      </c>
    </row>
    <row r="36" spans="1:12" ht="24" customHeight="1" x14ac:dyDescent="0.35">
      <c r="A36" s="401" t="s">
        <v>78</v>
      </c>
      <c r="B36" s="355" t="s">
        <v>27</v>
      </c>
      <c r="C36" s="356" t="s">
        <v>79</v>
      </c>
      <c r="D36" s="369">
        <v>122</v>
      </c>
      <c r="E36" s="358">
        <v>0</v>
      </c>
      <c r="F36" s="369">
        <v>118.95</v>
      </c>
      <c r="G36" s="373"/>
      <c r="H36" s="361">
        <v>50.36</v>
      </c>
      <c r="I36" s="390">
        <f t="shared" si="3"/>
        <v>291.31</v>
      </c>
      <c r="J36" s="405" t="s">
        <v>77</v>
      </c>
      <c r="K36" s="404">
        <f t="shared" si="4"/>
        <v>-304.17</v>
      </c>
      <c r="L36" s="404">
        <f t="shared" si="5"/>
        <v>-19.860000000000014</v>
      </c>
    </row>
    <row r="37" spans="1:12" ht="24" customHeight="1" x14ac:dyDescent="0.35">
      <c r="A37" s="401" t="s">
        <v>152</v>
      </c>
      <c r="B37" s="355" t="s">
        <v>27</v>
      </c>
      <c r="C37" s="356" t="s">
        <v>153</v>
      </c>
      <c r="D37" s="369">
        <v>115</v>
      </c>
      <c r="E37" s="361">
        <v>0</v>
      </c>
      <c r="F37" s="358">
        <v>0</v>
      </c>
      <c r="G37" s="373"/>
      <c r="H37" s="361">
        <v>0</v>
      </c>
      <c r="I37" s="390">
        <f t="shared" si="3"/>
        <v>115</v>
      </c>
      <c r="J37" s="405" t="s">
        <v>80</v>
      </c>
      <c r="K37" s="404">
        <f t="shared" si="4"/>
        <v>-480.48</v>
      </c>
      <c r="L37" s="404">
        <f t="shared" si="5"/>
        <v>-176.31</v>
      </c>
    </row>
    <row r="38" spans="1:12" ht="24" customHeight="1" x14ac:dyDescent="0.35">
      <c r="A38" s="401"/>
      <c r="B38" s="355"/>
      <c r="C38" s="356"/>
      <c r="D38" s="369"/>
      <c r="E38" s="369"/>
      <c r="F38" s="369"/>
      <c r="G38" s="373"/>
      <c r="H38" s="372"/>
      <c r="I38" s="394"/>
      <c r="J38" s="395"/>
    </row>
    <row r="39" spans="1:12" ht="24" customHeight="1" x14ac:dyDescent="0.35">
      <c r="A39" s="376"/>
      <c r="B39" s="377"/>
      <c r="C39" s="378"/>
      <c r="D39" s="379"/>
      <c r="E39" s="379"/>
      <c r="F39" s="379"/>
      <c r="G39" s="380"/>
      <c r="H39" s="381"/>
      <c r="I39" s="396"/>
      <c r="J39" s="397"/>
    </row>
  </sheetData>
  <sheetProtection selectLockedCells="1" selectUnlockedCells="1"/>
  <mergeCells count="31">
    <mergeCell ref="A1:J1"/>
    <mergeCell ref="B2:H2"/>
    <mergeCell ref="B3:H3"/>
    <mergeCell ref="B4:H4"/>
    <mergeCell ref="B5:H5"/>
    <mergeCell ref="I5:J5"/>
    <mergeCell ref="B6:H6"/>
    <mergeCell ref="I6:J6"/>
    <mergeCell ref="B7:H7"/>
    <mergeCell ref="I7:J7"/>
    <mergeCell ref="B8:H8"/>
    <mergeCell ref="I8:J8"/>
    <mergeCell ref="B9:H9"/>
    <mergeCell ref="I9:J9"/>
    <mergeCell ref="B10:H10"/>
    <mergeCell ref="I10:J10"/>
    <mergeCell ref="B11:H11"/>
    <mergeCell ref="I11:J11"/>
    <mergeCell ref="B12:H12"/>
    <mergeCell ref="I12:J12"/>
    <mergeCell ref="A16:J16"/>
    <mergeCell ref="A30:J30"/>
    <mergeCell ref="A13:A15"/>
    <mergeCell ref="B13:B15"/>
    <mergeCell ref="C13:C15"/>
    <mergeCell ref="D13:D14"/>
    <mergeCell ref="E13:E14"/>
    <mergeCell ref="F13:F14"/>
    <mergeCell ref="G13:G14"/>
    <mergeCell ref="H13:H14"/>
    <mergeCell ref="I13:J14"/>
  </mergeCells>
  <printOptions horizontalCentered="1" verticalCentered="1"/>
  <pageMargins left="0.2" right="0.16" top="0.28000000000000003" bottom="0.24" header="0.51" footer="0.51"/>
  <pageSetup paperSize="9" orientation="portrait" horizontalDpi="300" verticalDpi="30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L38"/>
  <sheetViews>
    <sheetView zoomScaleSheetLayoutView="80" workbookViewId="0">
      <selection activeCell="Q12" sqref="Q12"/>
    </sheetView>
  </sheetViews>
  <sheetFormatPr defaultColWidth="9.1796875" defaultRowHeight="14.5" x14ac:dyDescent="0.35"/>
  <cols>
    <col min="1" max="1" width="21.26953125" customWidth="1"/>
    <col min="2" max="2" width="16.1796875" style="187" customWidth="1"/>
    <col min="3" max="3" width="8.453125" customWidth="1"/>
    <col min="4" max="4" width="7.7265625" customWidth="1"/>
    <col min="5" max="5" width="7.81640625" customWidth="1"/>
    <col min="6" max="8" width="7.7265625" customWidth="1"/>
    <col min="9" max="9" width="9" style="187" customWidth="1"/>
    <col min="10" max="10" width="6.81640625" customWidth="1"/>
  </cols>
  <sheetData>
    <row r="1" spans="1:10" ht="34.5" x14ac:dyDescent="0.65">
      <c r="A1" s="645" t="s">
        <v>21</v>
      </c>
      <c r="B1" s="645"/>
      <c r="C1" s="645"/>
      <c r="D1" s="645"/>
      <c r="E1" s="645"/>
      <c r="F1" s="645"/>
      <c r="G1" s="645"/>
      <c r="H1" s="645"/>
      <c r="I1" s="645"/>
      <c r="J1" s="645"/>
    </row>
    <row r="2" spans="1:10" ht="15.5" x14ac:dyDescent="0.35">
      <c r="A2" s="341" t="s">
        <v>22</v>
      </c>
      <c r="B2" s="669" t="s">
        <v>23</v>
      </c>
      <c r="C2" s="669"/>
      <c r="D2" s="669"/>
      <c r="E2" s="669"/>
      <c r="F2" s="669"/>
      <c r="G2" s="669"/>
      <c r="H2" s="669"/>
      <c r="I2" s="382" t="s">
        <v>24</v>
      </c>
      <c r="J2" s="383" t="s">
        <v>154</v>
      </c>
    </row>
    <row r="3" spans="1:10" ht="15.5" x14ac:dyDescent="0.35">
      <c r="A3" s="342" t="s">
        <v>26</v>
      </c>
      <c r="B3" s="667" t="s">
        <v>27</v>
      </c>
      <c r="C3" s="667"/>
      <c r="D3" s="667"/>
      <c r="E3" s="667"/>
      <c r="F3" s="667"/>
      <c r="G3" s="667"/>
      <c r="H3" s="667"/>
      <c r="I3" s="384" t="s">
        <v>28</v>
      </c>
      <c r="J3" s="385" t="s">
        <v>155</v>
      </c>
    </row>
    <row r="4" spans="1:10" ht="15.5" x14ac:dyDescent="0.35">
      <c r="A4" s="342" t="s">
        <v>30</v>
      </c>
      <c r="B4" s="670">
        <v>43036</v>
      </c>
      <c r="C4" s="670"/>
      <c r="D4" s="670"/>
      <c r="E4" s="670"/>
      <c r="F4" s="670"/>
      <c r="G4" s="670"/>
      <c r="H4" s="670"/>
      <c r="I4" s="386" t="s">
        <v>32</v>
      </c>
      <c r="J4" s="387"/>
    </row>
    <row r="5" spans="1:10" ht="15.5" x14ac:dyDescent="0.35">
      <c r="A5" s="342" t="s">
        <v>33</v>
      </c>
      <c r="B5" s="667" t="s">
        <v>34</v>
      </c>
      <c r="C5" s="667"/>
      <c r="D5" s="667"/>
      <c r="E5" s="667"/>
      <c r="F5" s="667"/>
      <c r="G5" s="667"/>
      <c r="H5" s="667"/>
      <c r="I5" s="664"/>
      <c r="J5" s="664"/>
    </row>
    <row r="6" spans="1:10" ht="15.75" customHeight="1" x14ac:dyDescent="0.35">
      <c r="A6" s="342" t="s">
        <v>35</v>
      </c>
      <c r="B6" s="667">
        <v>9</v>
      </c>
      <c r="C6" s="667"/>
      <c r="D6" s="667"/>
      <c r="E6" s="667"/>
      <c r="F6" s="667"/>
      <c r="G6" s="667"/>
      <c r="H6" s="667"/>
      <c r="I6" s="682" t="s">
        <v>156</v>
      </c>
      <c r="J6" s="682"/>
    </row>
    <row r="7" spans="1:10" ht="15.5" x14ac:dyDescent="0.35">
      <c r="A7" s="343" t="s">
        <v>36</v>
      </c>
      <c r="B7" s="667" t="s">
        <v>37</v>
      </c>
      <c r="C7" s="667"/>
      <c r="D7" s="667"/>
      <c r="E7" s="667"/>
      <c r="F7" s="667"/>
      <c r="G7" s="667"/>
      <c r="H7" s="667"/>
      <c r="I7" s="682"/>
      <c r="J7" s="682"/>
    </row>
    <row r="8" spans="1:10" ht="15.5" x14ac:dyDescent="0.35">
      <c r="A8" s="343" t="s">
        <v>38</v>
      </c>
      <c r="B8" s="667"/>
      <c r="C8" s="667"/>
      <c r="D8" s="667"/>
      <c r="E8" s="667"/>
      <c r="F8" s="667"/>
      <c r="G8" s="667"/>
      <c r="H8" s="667"/>
      <c r="I8" s="682"/>
      <c r="J8" s="682"/>
    </row>
    <row r="9" spans="1:10" ht="15.5" x14ac:dyDescent="0.35">
      <c r="A9" s="343" t="s">
        <v>40</v>
      </c>
      <c r="B9" s="667"/>
      <c r="C9" s="667"/>
      <c r="D9" s="667"/>
      <c r="E9" s="667"/>
      <c r="F9" s="667"/>
      <c r="G9" s="667"/>
      <c r="H9" s="667"/>
      <c r="I9" s="682"/>
      <c r="J9" s="682"/>
    </row>
    <row r="10" spans="1:10" ht="15.5" x14ac:dyDescent="0.35">
      <c r="A10" s="343" t="s">
        <v>42</v>
      </c>
      <c r="B10" s="667"/>
      <c r="C10" s="667"/>
      <c r="D10" s="667"/>
      <c r="E10" s="667"/>
      <c r="F10" s="667"/>
      <c r="G10" s="667"/>
      <c r="H10" s="667"/>
      <c r="I10" s="683"/>
      <c r="J10" s="683"/>
    </row>
    <row r="11" spans="1:10" ht="15.5" x14ac:dyDescent="0.35">
      <c r="A11" s="342" t="s">
        <v>44</v>
      </c>
      <c r="B11" s="667" t="s">
        <v>99</v>
      </c>
      <c r="C11" s="667"/>
      <c r="D11" s="667"/>
      <c r="E11" s="667"/>
      <c r="F11" s="667"/>
      <c r="G11" s="667"/>
      <c r="H11" s="667"/>
      <c r="I11" s="683"/>
      <c r="J11" s="683"/>
    </row>
    <row r="12" spans="1:10" ht="15.5" x14ac:dyDescent="0.35">
      <c r="A12" s="344" t="s">
        <v>46</v>
      </c>
      <c r="B12" s="684" t="s">
        <v>157</v>
      </c>
      <c r="C12" s="684"/>
      <c r="D12" s="684"/>
      <c r="E12" s="684"/>
      <c r="F12" s="685" t="s">
        <v>158</v>
      </c>
      <c r="G12" s="685"/>
      <c r="H12" s="685"/>
      <c r="I12" s="685"/>
      <c r="J12" s="685"/>
    </row>
    <row r="13" spans="1:10" ht="15.75" customHeight="1" x14ac:dyDescent="0.35">
      <c r="A13" s="650" t="s">
        <v>48</v>
      </c>
      <c r="B13" s="651" t="s">
        <v>49</v>
      </c>
      <c r="C13" s="652" t="s">
        <v>50</v>
      </c>
      <c r="D13" s="679" t="s">
        <v>51</v>
      </c>
      <c r="E13" s="680" t="s">
        <v>52</v>
      </c>
      <c r="F13" s="680" t="s">
        <v>53</v>
      </c>
      <c r="G13" s="681" t="s">
        <v>54</v>
      </c>
      <c r="H13" s="653" t="s">
        <v>140</v>
      </c>
      <c r="I13" s="644" t="s">
        <v>56</v>
      </c>
      <c r="J13" s="644"/>
    </row>
    <row r="14" spans="1:10" ht="15.75" customHeight="1" x14ac:dyDescent="0.35">
      <c r="A14" s="650"/>
      <c r="B14" s="651"/>
      <c r="C14" s="652"/>
      <c r="D14" s="679"/>
      <c r="E14" s="679"/>
      <c r="F14" s="679"/>
      <c r="G14" s="681"/>
      <c r="H14" s="681"/>
      <c r="I14" s="644"/>
      <c r="J14" s="644"/>
    </row>
    <row r="15" spans="1:10" ht="18" customHeight="1" x14ac:dyDescent="0.35">
      <c r="A15" s="650"/>
      <c r="B15" s="651"/>
      <c r="C15" s="652"/>
      <c r="D15" s="345" t="s">
        <v>6</v>
      </c>
      <c r="E15" s="345" t="s">
        <v>6</v>
      </c>
      <c r="F15" s="345" t="s">
        <v>6</v>
      </c>
      <c r="G15" s="346" t="s">
        <v>6</v>
      </c>
      <c r="H15" s="346" t="s">
        <v>6</v>
      </c>
      <c r="I15" s="388" t="s">
        <v>57</v>
      </c>
      <c r="J15" s="389" t="s">
        <v>58</v>
      </c>
    </row>
    <row r="16" spans="1:10" ht="24" customHeight="1" x14ac:dyDescent="0.35">
      <c r="A16" s="398" t="s">
        <v>59</v>
      </c>
      <c r="B16" s="348" t="s">
        <v>27</v>
      </c>
      <c r="C16" s="349" t="s">
        <v>60</v>
      </c>
      <c r="D16" s="350">
        <v>127</v>
      </c>
      <c r="E16" s="350">
        <v>129.08000000000001</v>
      </c>
      <c r="F16" s="350">
        <v>117.03</v>
      </c>
      <c r="G16" s="406">
        <v>38.31</v>
      </c>
      <c r="H16" s="390">
        <v>77.89</v>
      </c>
      <c r="I16" s="390">
        <f t="shared" ref="I16:I24" si="0">SUM(D16:H16)</f>
        <v>489.31</v>
      </c>
      <c r="J16" s="391" t="s">
        <v>61</v>
      </c>
    </row>
    <row r="17" spans="1:12" ht="24" customHeight="1" x14ac:dyDescent="0.35">
      <c r="A17" s="401" t="s">
        <v>159</v>
      </c>
      <c r="B17" s="355" t="s">
        <v>115</v>
      </c>
      <c r="C17" s="356"/>
      <c r="D17" s="363">
        <v>129</v>
      </c>
      <c r="E17" s="363">
        <v>135.22999999999999</v>
      </c>
      <c r="F17" s="357">
        <v>101.57</v>
      </c>
      <c r="G17" s="365">
        <v>37.15</v>
      </c>
      <c r="H17" s="361">
        <v>61.85</v>
      </c>
      <c r="I17" s="390">
        <f t="shared" si="0"/>
        <v>464.8</v>
      </c>
      <c r="J17" s="392" t="s">
        <v>64</v>
      </c>
      <c r="K17" s="404">
        <f t="shared" ref="K17:K24" si="1">I17-I$16</f>
        <v>-24.509999999999991</v>
      </c>
      <c r="L17" s="404">
        <f t="shared" ref="L17:L24" si="2">I17-I16</f>
        <v>-24.509999999999991</v>
      </c>
    </row>
    <row r="18" spans="1:12" ht="24" customHeight="1" x14ac:dyDescent="0.35">
      <c r="A18" s="401" t="s">
        <v>114</v>
      </c>
      <c r="B18" s="355" t="s">
        <v>115</v>
      </c>
      <c r="C18" s="356" t="s">
        <v>116</v>
      </c>
      <c r="D18" s="357">
        <v>116</v>
      </c>
      <c r="E18" s="366">
        <v>121.13</v>
      </c>
      <c r="F18" s="358">
        <v>84.15</v>
      </c>
      <c r="G18" s="360">
        <v>24.69</v>
      </c>
      <c r="H18" s="361">
        <v>63.65</v>
      </c>
      <c r="I18" s="390">
        <f t="shared" si="0"/>
        <v>409.61999999999995</v>
      </c>
      <c r="J18" s="392" t="s">
        <v>69</v>
      </c>
      <c r="K18" s="404">
        <f t="shared" si="1"/>
        <v>-79.690000000000055</v>
      </c>
      <c r="L18" s="404">
        <f t="shared" si="2"/>
        <v>-55.180000000000064</v>
      </c>
    </row>
    <row r="19" spans="1:12" ht="24" customHeight="1" x14ac:dyDescent="0.35">
      <c r="A19" s="400" t="s">
        <v>45</v>
      </c>
      <c r="B19" s="355" t="s">
        <v>27</v>
      </c>
      <c r="C19" s="356" t="s">
        <v>76</v>
      </c>
      <c r="D19" s="357">
        <v>119</v>
      </c>
      <c r="E19" s="358">
        <v>128.43</v>
      </c>
      <c r="F19" s="358">
        <v>97.2</v>
      </c>
      <c r="G19" s="360">
        <v>13.92</v>
      </c>
      <c r="H19" s="361">
        <v>0</v>
      </c>
      <c r="I19" s="390">
        <f t="shared" si="0"/>
        <v>358.55</v>
      </c>
      <c r="J19" s="405" t="s">
        <v>72</v>
      </c>
      <c r="K19" s="404">
        <f t="shared" si="1"/>
        <v>-130.76</v>
      </c>
      <c r="L19" s="404">
        <f t="shared" si="2"/>
        <v>-51.069999999999936</v>
      </c>
    </row>
    <row r="20" spans="1:12" ht="24" customHeight="1" x14ac:dyDescent="0.35">
      <c r="A20" s="401" t="s">
        <v>78</v>
      </c>
      <c r="B20" s="355" t="s">
        <v>27</v>
      </c>
      <c r="C20" s="356" t="s">
        <v>79</v>
      </c>
      <c r="D20" s="357">
        <v>90</v>
      </c>
      <c r="E20" s="358">
        <v>129.01</v>
      </c>
      <c r="F20" s="357">
        <v>89.68</v>
      </c>
      <c r="G20" s="365">
        <v>31.61</v>
      </c>
      <c r="H20" s="361">
        <v>0</v>
      </c>
      <c r="I20" s="390">
        <f t="shared" si="0"/>
        <v>340.3</v>
      </c>
      <c r="J20" s="405" t="s">
        <v>75</v>
      </c>
      <c r="K20" s="404">
        <f t="shared" si="1"/>
        <v>-149.01</v>
      </c>
      <c r="L20" s="404">
        <f t="shared" si="2"/>
        <v>-18.25</v>
      </c>
    </row>
    <row r="21" spans="1:12" ht="24" customHeight="1" x14ac:dyDescent="0.35">
      <c r="A21" s="401" t="s">
        <v>70</v>
      </c>
      <c r="B21" s="355" t="s">
        <v>27</v>
      </c>
      <c r="C21" s="356" t="s">
        <v>71</v>
      </c>
      <c r="D21" s="357">
        <v>90</v>
      </c>
      <c r="E21" s="358">
        <v>63.5</v>
      </c>
      <c r="F21" s="359">
        <v>131.84</v>
      </c>
      <c r="G21" s="407">
        <v>39.51</v>
      </c>
      <c r="H21" s="361">
        <v>0</v>
      </c>
      <c r="I21" s="390">
        <f t="shared" si="0"/>
        <v>324.85000000000002</v>
      </c>
      <c r="J21" s="405" t="s">
        <v>77</v>
      </c>
      <c r="K21" s="404">
        <f t="shared" si="1"/>
        <v>-164.45999999999998</v>
      </c>
      <c r="L21" s="404">
        <f t="shared" si="2"/>
        <v>-15.449999999999989</v>
      </c>
    </row>
    <row r="22" spans="1:12" ht="24" customHeight="1" x14ac:dyDescent="0.35">
      <c r="A22" s="401" t="s">
        <v>160</v>
      </c>
      <c r="B22" s="355" t="s">
        <v>27</v>
      </c>
      <c r="C22" s="356" t="s">
        <v>161</v>
      </c>
      <c r="D22" s="357">
        <v>121</v>
      </c>
      <c r="E22" s="358">
        <v>59.49</v>
      </c>
      <c r="F22" s="358">
        <v>101.72</v>
      </c>
      <c r="G22" s="360">
        <v>35.57</v>
      </c>
      <c r="H22" s="361">
        <v>0</v>
      </c>
      <c r="I22" s="390">
        <f t="shared" si="0"/>
        <v>317.78000000000003</v>
      </c>
      <c r="J22" s="405" t="s">
        <v>80</v>
      </c>
      <c r="K22" s="404">
        <f t="shared" si="1"/>
        <v>-171.52999999999997</v>
      </c>
      <c r="L22" s="404">
        <f t="shared" si="2"/>
        <v>-7.0699999999999932</v>
      </c>
    </row>
    <row r="23" spans="1:12" ht="24" customHeight="1" x14ac:dyDescent="0.35">
      <c r="A23" s="401" t="s">
        <v>121</v>
      </c>
      <c r="B23" s="355" t="s">
        <v>27</v>
      </c>
      <c r="C23" s="356" t="s">
        <v>122</v>
      </c>
      <c r="D23" s="357">
        <v>119</v>
      </c>
      <c r="E23" s="358">
        <v>60.8</v>
      </c>
      <c r="F23" s="357">
        <v>108.34</v>
      </c>
      <c r="G23" s="365">
        <v>24.62</v>
      </c>
      <c r="H23" s="361">
        <v>0</v>
      </c>
      <c r="I23" s="390">
        <f t="shared" si="0"/>
        <v>312.76</v>
      </c>
      <c r="J23" s="405" t="s">
        <v>83</v>
      </c>
      <c r="K23" s="404">
        <f t="shared" si="1"/>
        <v>-176.55</v>
      </c>
      <c r="L23" s="404">
        <f t="shared" si="2"/>
        <v>-5.0200000000000387</v>
      </c>
    </row>
    <row r="24" spans="1:12" ht="24" customHeight="1" x14ac:dyDescent="0.35">
      <c r="A24" s="401" t="s">
        <v>84</v>
      </c>
      <c r="B24" s="355" t="s">
        <v>162</v>
      </c>
      <c r="C24" s="356" t="s">
        <v>85</v>
      </c>
      <c r="D24" s="363">
        <v>129</v>
      </c>
      <c r="E24" s="358">
        <v>68.239999999999995</v>
      </c>
      <c r="F24" s="358">
        <v>99.04</v>
      </c>
      <c r="G24" s="360">
        <v>14.36</v>
      </c>
      <c r="H24" s="361">
        <v>0</v>
      </c>
      <c r="I24" s="390">
        <f t="shared" si="0"/>
        <v>310.64000000000004</v>
      </c>
      <c r="J24" s="405" t="s">
        <v>86</v>
      </c>
      <c r="K24" s="404">
        <f t="shared" si="1"/>
        <v>-178.66999999999996</v>
      </c>
      <c r="L24" s="404">
        <f t="shared" si="2"/>
        <v>-2.1199999999999477</v>
      </c>
    </row>
    <row r="25" spans="1:12" ht="24" customHeight="1" x14ac:dyDescent="0.35">
      <c r="A25" s="401"/>
      <c r="B25" s="355"/>
      <c r="C25" s="356"/>
      <c r="D25" s="357"/>
      <c r="E25" s="358"/>
      <c r="F25" s="358"/>
      <c r="G25" s="360"/>
      <c r="H25" s="361"/>
      <c r="I25" s="390"/>
      <c r="J25" s="405"/>
      <c r="K25" s="404"/>
      <c r="L25" s="404"/>
    </row>
    <row r="26" spans="1:12" ht="24" customHeight="1" x14ac:dyDescent="0.35">
      <c r="A26" s="401"/>
      <c r="B26" s="348"/>
      <c r="C26" s="356"/>
      <c r="D26" s="357"/>
      <c r="E26" s="358"/>
      <c r="F26" s="358"/>
      <c r="G26" s="360"/>
      <c r="H26" s="361"/>
      <c r="I26" s="390"/>
      <c r="J26" s="405"/>
      <c r="K26" s="404"/>
      <c r="L26" s="404"/>
    </row>
    <row r="27" spans="1:12" ht="24" customHeight="1" x14ac:dyDescent="0.35">
      <c r="A27" s="401"/>
      <c r="B27" s="355"/>
      <c r="C27" s="356"/>
      <c r="D27" s="357"/>
      <c r="E27" s="358"/>
      <c r="F27" s="358"/>
      <c r="G27" s="360"/>
      <c r="H27" s="361"/>
      <c r="I27" s="390"/>
      <c r="J27" s="405"/>
      <c r="K27" s="404"/>
      <c r="L27" s="404"/>
    </row>
    <row r="28" spans="1:12" ht="24" customHeight="1" x14ac:dyDescent="0.35">
      <c r="A28" s="401"/>
      <c r="B28" s="355"/>
      <c r="C28" s="356"/>
      <c r="D28" s="357"/>
      <c r="E28" s="358"/>
      <c r="F28" s="358"/>
      <c r="G28" s="360"/>
      <c r="H28" s="361"/>
      <c r="I28" s="390"/>
      <c r="J28" s="405"/>
      <c r="K28" s="404"/>
      <c r="L28" s="404"/>
    </row>
    <row r="29" spans="1:12" ht="24" customHeight="1" x14ac:dyDescent="0.35">
      <c r="A29" s="401"/>
      <c r="B29" s="355"/>
      <c r="C29" s="356"/>
      <c r="D29" s="357"/>
      <c r="E29" s="357"/>
      <c r="F29" s="357"/>
      <c r="G29" s="365"/>
      <c r="H29" s="361"/>
      <c r="I29" s="390"/>
      <c r="J29" s="405"/>
      <c r="K29" s="404"/>
      <c r="L29" s="404"/>
    </row>
    <row r="30" spans="1:12" ht="24" customHeight="1" x14ac:dyDescent="0.35">
      <c r="A30" s="402"/>
      <c r="B30" s="355"/>
      <c r="C30" s="356"/>
      <c r="D30" s="357"/>
      <c r="E30" s="358"/>
      <c r="F30" s="358"/>
      <c r="G30" s="360"/>
      <c r="H30" s="361"/>
      <c r="I30" s="390"/>
      <c r="J30" s="405"/>
      <c r="K30" s="404"/>
      <c r="L30" s="404"/>
    </row>
    <row r="31" spans="1:12" ht="24" customHeight="1" x14ac:dyDescent="0.35">
      <c r="A31" s="401"/>
      <c r="B31" s="355"/>
      <c r="C31" s="356"/>
      <c r="D31" s="357"/>
      <c r="E31" s="358"/>
      <c r="F31" s="358"/>
      <c r="G31" s="360"/>
      <c r="H31" s="361"/>
      <c r="I31" s="390"/>
      <c r="J31" s="405"/>
      <c r="K31" s="404"/>
      <c r="L31" s="404"/>
    </row>
    <row r="32" spans="1:12" ht="24" customHeight="1" x14ac:dyDescent="0.35">
      <c r="A32" s="403"/>
      <c r="B32" s="355"/>
      <c r="C32" s="356"/>
      <c r="D32" s="357"/>
      <c r="E32" s="358"/>
      <c r="F32" s="358"/>
      <c r="G32" s="360"/>
      <c r="H32" s="361"/>
      <c r="I32" s="390"/>
      <c r="J32" s="405"/>
      <c r="K32" s="404"/>
      <c r="L32" s="404"/>
    </row>
    <row r="33" spans="1:12" ht="24" customHeight="1" x14ac:dyDescent="0.35">
      <c r="A33" s="401"/>
      <c r="B33" s="355"/>
      <c r="C33" s="356"/>
      <c r="D33" s="357"/>
      <c r="E33" s="358"/>
      <c r="F33" s="358"/>
      <c r="G33" s="360"/>
      <c r="H33" s="361"/>
      <c r="I33" s="390"/>
      <c r="J33" s="405"/>
      <c r="K33" s="404"/>
      <c r="L33" s="404"/>
    </row>
    <row r="34" spans="1:12" ht="24" customHeight="1" x14ac:dyDescent="0.35">
      <c r="A34" s="374"/>
      <c r="B34" s="355"/>
      <c r="C34" s="356"/>
      <c r="D34" s="369"/>
      <c r="E34" s="369"/>
      <c r="F34" s="369"/>
      <c r="G34" s="373"/>
      <c r="H34" s="372"/>
      <c r="I34" s="394"/>
      <c r="J34" s="395"/>
    </row>
    <row r="35" spans="1:12" ht="24" customHeight="1" x14ac:dyDescent="0.35">
      <c r="A35" s="362"/>
      <c r="B35" s="355"/>
      <c r="C35" s="356"/>
      <c r="D35" s="369"/>
      <c r="E35" s="369"/>
      <c r="F35" s="369"/>
      <c r="G35" s="373"/>
      <c r="H35" s="372"/>
      <c r="I35" s="394"/>
      <c r="J35" s="395"/>
    </row>
    <row r="36" spans="1:12" ht="24" customHeight="1" x14ac:dyDescent="0.35">
      <c r="A36" s="362"/>
      <c r="B36" s="355"/>
      <c r="C36" s="356"/>
      <c r="D36" s="369"/>
      <c r="E36" s="369"/>
      <c r="F36" s="369"/>
      <c r="G36" s="373"/>
      <c r="H36" s="372"/>
      <c r="I36" s="394"/>
      <c r="J36" s="395"/>
    </row>
    <row r="37" spans="1:12" ht="24" customHeight="1" x14ac:dyDescent="0.35">
      <c r="A37" s="375"/>
      <c r="B37" s="355"/>
      <c r="C37" s="356"/>
      <c r="D37" s="369"/>
      <c r="E37" s="369"/>
      <c r="F37" s="369"/>
      <c r="G37" s="373"/>
      <c r="H37" s="372"/>
      <c r="I37" s="394"/>
      <c r="J37" s="395"/>
    </row>
    <row r="38" spans="1:12" ht="24" customHeight="1" x14ac:dyDescent="0.35">
      <c r="A38" s="376"/>
      <c r="B38" s="377"/>
      <c r="C38" s="378"/>
      <c r="D38" s="379"/>
      <c r="E38" s="379"/>
      <c r="F38" s="379"/>
      <c r="G38" s="380"/>
      <c r="H38" s="381"/>
      <c r="I38" s="396"/>
      <c r="J38" s="397"/>
    </row>
  </sheetData>
  <sheetProtection selectLockedCells="1" selectUnlockedCells="1"/>
  <mergeCells count="25">
    <mergeCell ref="A1:J1"/>
    <mergeCell ref="B2:H2"/>
    <mergeCell ref="B3:H3"/>
    <mergeCell ref="B4:H4"/>
    <mergeCell ref="B5:H5"/>
    <mergeCell ref="I5:J5"/>
    <mergeCell ref="A13:A15"/>
    <mergeCell ref="B13:B15"/>
    <mergeCell ref="C13:C15"/>
    <mergeCell ref="D13:D14"/>
    <mergeCell ref="E13:E14"/>
    <mergeCell ref="I6:J9"/>
    <mergeCell ref="I10:J11"/>
    <mergeCell ref="I13:J14"/>
    <mergeCell ref="B11:H11"/>
    <mergeCell ref="B12:E12"/>
    <mergeCell ref="F12:J12"/>
    <mergeCell ref="F13:F14"/>
    <mergeCell ref="G13:G14"/>
    <mergeCell ref="H13:H14"/>
    <mergeCell ref="B6:H6"/>
    <mergeCell ref="B7:H7"/>
    <mergeCell ref="B8:H8"/>
    <mergeCell ref="B9:H9"/>
    <mergeCell ref="B10:H10"/>
  </mergeCells>
  <printOptions horizontalCentered="1" verticalCentered="1"/>
  <pageMargins left="0.2" right="0.16" top="0.28000000000000003" bottom="0.24" header="0.51" footer="0.51"/>
  <pageSetup paperSize="9" orientation="portrait" horizontalDpi="300" verticalDpi="30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L38"/>
  <sheetViews>
    <sheetView zoomScaleSheetLayoutView="80" workbookViewId="0">
      <selection activeCell="P20" sqref="P20"/>
    </sheetView>
  </sheetViews>
  <sheetFormatPr defaultColWidth="9.1796875" defaultRowHeight="14.5" x14ac:dyDescent="0.35"/>
  <cols>
    <col min="1" max="1" width="21.26953125" customWidth="1"/>
    <col min="2" max="2" width="16.1796875" style="187" customWidth="1"/>
    <col min="3" max="3" width="8.453125" customWidth="1"/>
    <col min="4" max="4" width="7.7265625" customWidth="1"/>
    <col min="5" max="5" width="7.81640625" customWidth="1"/>
    <col min="6" max="8" width="7.7265625" customWidth="1"/>
    <col min="9" max="9" width="9" style="187" customWidth="1"/>
    <col min="10" max="10" width="6.81640625" customWidth="1"/>
  </cols>
  <sheetData>
    <row r="1" spans="1:10" ht="34.5" x14ac:dyDescent="0.65">
      <c r="A1" s="645" t="s">
        <v>21</v>
      </c>
      <c r="B1" s="645"/>
      <c r="C1" s="645"/>
      <c r="D1" s="645"/>
      <c r="E1" s="645"/>
      <c r="F1" s="645"/>
      <c r="G1" s="645"/>
      <c r="H1" s="645"/>
      <c r="I1" s="645"/>
      <c r="J1" s="645"/>
    </row>
    <row r="2" spans="1:10" ht="15.5" x14ac:dyDescent="0.35">
      <c r="A2" s="341" t="s">
        <v>22</v>
      </c>
      <c r="B2" s="669" t="s">
        <v>23</v>
      </c>
      <c r="C2" s="669"/>
      <c r="D2" s="669"/>
      <c r="E2" s="669"/>
      <c r="F2" s="669"/>
      <c r="G2" s="669"/>
      <c r="H2" s="669"/>
      <c r="I2" s="382" t="s">
        <v>24</v>
      </c>
      <c r="J2" s="383" t="s">
        <v>163</v>
      </c>
    </row>
    <row r="3" spans="1:10" ht="15.5" x14ac:dyDescent="0.35">
      <c r="A3" s="342" t="s">
        <v>26</v>
      </c>
      <c r="B3" s="667" t="s">
        <v>27</v>
      </c>
      <c r="C3" s="667"/>
      <c r="D3" s="667"/>
      <c r="E3" s="667"/>
      <c r="F3" s="667"/>
      <c r="G3" s="667"/>
      <c r="H3" s="667"/>
      <c r="I3" s="384" t="s">
        <v>28</v>
      </c>
      <c r="J3" s="385" t="s">
        <v>164</v>
      </c>
    </row>
    <row r="4" spans="1:10" ht="15.5" x14ac:dyDescent="0.35">
      <c r="A4" s="342" t="s">
        <v>30</v>
      </c>
      <c r="B4" s="670">
        <v>42671</v>
      </c>
      <c r="C4" s="670"/>
      <c r="D4" s="670"/>
      <c r="E4" s="670"/>
      <c r="F4" s="670"/>
      <c r="G4" s="670"/>
      <c r="H4" s="670"/>
      <c r="I4" s="386" t="s">
        <v>32</v>
      </c>
      <c r="J4" s="387"/>
    </row>
    <row r="5" spans="1:10" ht="15.5" x14ac:dyDescent="0.35">
      <c r="A5" s="342" t="s">
        <v>33</v>
      </c>
      <c r="B5" s="667" t="s">
        <v>34</v>
      </c>
      <c r="C5" s="667"/>
      <c r="D5" s="667"/>
      <c r="E5" s="667"/>
      <c r="F5" s="667"/>
      <c r="G5" s="667"/>
      <c r="H5" s="667"/>
      <c r="I5" s="664"/>
      <c r="J5" s="664"/>
    </row>
    <row r="6" spans="1:10" ht="15.75" customHeight="1" x14ac:dyDescent="0.35">
      <c r="A6" s="342" t="s">
        <v>35</v>
      </c>
      <c r="B6" s="667">
        <v>18</v>
      </c>
      <c r="C6" s="667"/>
      <c r="D6" s="667"/>
      <c r="E6" s="667"/>
      <c r="F6" s="667"/>
      <c r="G6" s="667"/>
      <c r="H6" s="667"/>
      <c r="I6" s="682" t="s">
        <v>156</v>
      </c>
      <c r="J6" s="682"/>
    </row>
    <row r="7" spans="1:10" ht="15.5" x14ac:dyDescent="0.35">
      <c r="A7" s="343" t="s">
        <v>36</v>
      </c>
      <c r="B7" s="667" t="s">
        <v>37</v>
      </c>
      <c r="C7" s="667"/>
      <c r="D7" s="667"/>
      <c r="E7" s="667"/>
      <c r="F7" s="667"/>
      <c r="G7" s="667"/>
      <c r="H7" s="667"/>
      <c r="I7" s="682"/>
      <c r="J7" s="682"/>
    </row>
    <row r="8" spans="1:10" ht="15.5" x14ac:dyDescent="0.35">
      <c r="A8" s="343" t="s">
        <v>38</v>
      </c>
      <c r="B8" s="667"/>
      <c r="C8" s="667"/>
      <c r="D8" s="667"/>
      <c r="E8" s="667"/>
      <c r="F8" s="667"/>
      <c r="G8" s="667"/>
      <c r="H8" s="667"/>
      <c r="I8" s="682"/>
      <c r="J8" s="682"/>
    </row>
    <row r="9" spans="1:10" ht="15.5" x14ac:dyDescent="0.35">
      <c r="A9" s="343" t="s">
        <v>40</v>
      </c>
      <c r="B9" s="667"/>
      <c r="C9" s="667"/>
      <c r="D9" s="667"/>
      <c r="E9" s="667"/>
      <c r="F9" s="667"/>
      <c r="G9" s="667"/>
      <c r="H9" s="667"/>
      <c r="I9" s="682"/>
      <c r="J9" s="682"/>
    </row>
    <row r="10" spans="1:10" ht="15.5" x14ac:dyDescent="0.35">
      <c r="A10" s="343" t="s">
        <v>42</v>
      </c>
      <c r="B10" s="667"/>
      <c r="C10" s="667"/>
      <c r="D10" s="667"/>
      <c r="E10" s="667"/>
      <c r="F10" s="667"/>
      <c r="G10" s="667"/>
      <c r="H10" s="667"/>
      <c r="I10" s="683"/>
      <c r="J10" s="683"/>
    </row>
    <row r="11" spans="1:10" ht="15.5" x14ac:dyDescent="0.35">
      <c r="A11" s="342" t="s">
        <v>44</v>
      </c>
      <c r="B11" s="667" t="s">
        <v>165</v>
      </c>
      <c r="C11" s="667"/>
      <c r="D11" s="667"/>
      <c r="E11" s="667"/>
      <c r="F11" s="667"/>
      <c r="G11" s="667"/>
      <c r="H11" s="667"/>
      <c r="I11" s="683"/>
      <c r="J11" s="683"/>
    </row>
    <row r="12" spans="1:10" ht="15.5" x14ac:dyDescent="0.35">
      <c r="A12" s="344" t="s">
        <v>46</v>
      </c>
      <c r="B12" s="684" t="s">
        <v>45</v>
      </c>
      <c r="C12" s="684"/>
      <c r="D12" s="684"/>
      <c r="E12" s="684"/>
      <c r="F12" s="685" t="s">
        <v>158</v>
      </c>
      <c r="G12" s="685"/>
      <c r="H12" s="685"/>
      <c r="I12" s="685"/>
      <c r="J12" s="685"/>
    </row>
    <row r="13" spans="1:10" ht="15.75" customHeight="1" x14ac:dyDescent="0.35">
      <c r="A13" s="650" t="s">
        <v>48</v>
      </c>
      <c r="B13" s="651" t="s">
        <v>49</v>
      </c>
      <c r="C13" s="652" t="s">
        <v>50</v>
      </c>
      <c r="D13" s="679" t="s">
        <v>51</v>
      </c>
      <c r="E13" s="680" t="s">
        <v>52</v>
      </c>
      <c r="F13" s="680" t="s">
        <v>53</v>
      </c>
      <c r="G13" s="681" t="s">
        <v>54</v>
      </c>
      <c r="H13" s="653" t="s">
        <v>140</v>
      </c>
      <c r="I13" s="644" t="s">
        <v>56</v>
      </c>
      <c r="J13" s="644"/>
    </row>
    <row r="14" spans="1:10" ht="15.75" customHeight="1" x14ac:dyDescent="0.35">
      <c r="A14" s="650"/>
      <c r="B14" s="651"/>
      <c r="C14" s="652"/>
      <c r="D14" s="679"/>
      <c r="E14" s="679"/>
      <c r="F14" s="679"/>
      <c r="G14" s="681"/>
      <c r="H14" s="681"/>
      <c r="I14" s="644"/>
      <c r="J14" s="644"/>
    </row>
    <row r="15" spans="1:10" ht="18" customHeight="1" x14ac:dyDescent="0.35">
      <c r="A15" s="650"/>
      <c r="B15" s="651"/>
      <c r="C15" s="652"/>
      <c r="D15" s="345" t="s">
        <v>6</v>
      </c>
      <c r="E15" s="345" t="s">
        <v>6</v>
      </c>
      <c r="F15" s="345" t="s">
        <v>6</v>
      </c>
      <c r="G15" s="346" t="s">
        <v>6</v>
      </c>
      <c r="H15" s="346" t="s">
        <v>6</v>
      </c>
      <c r="I15" s="388" t="s">
        <v>57</v>
      </c>
      <c r="J15" s="389" t="s">
        <v>58</v>
      </c>
    </row>
    <row r="16" spans="1:10" ht="24" customHeight="1" x14ac:dyDescent="0.35">
      <c r="A16" s="398" t="s">
        <v>166</v>
      </c>
      <c r="B16" s="348" t="s">
        <v>167</v>
      </c>
      <c r="C16" s="349"/>
      <c r="D16" s="399">
        <v>138</v>
      </c>
      <c r="E16" s="350">
        <v>113.93</v>
      </c>
      <c r="F16" s="399">
        <v>131.75</v>
      </c>
      <c r="G16" s="352">
        <v>54.19</v>
      </c>
      <c r="H16" s="353">
        <v>71.95</v>
      </c>
      <c r="I16" s="390">
        <f t="shared" ref="I16:I33" si="0">SUM(D16:H16)</f>
        <v>509.82</v>
      </c>
      <c r="J16" s="391" t="s">
        <v>61</v>
      </c>
    </row>
    <row r="17" spans="1:12" ht="24" customHeight="1" x14ac:dyDescent="0.35">
      <c r="A17" s="401" t="s">
        <v>59</v>
      </c>
      <c r="B17" s="355" t="s">
        <v>27</v>
      </c>
      <c r="C17" s="356" t="s">
        <v>60</v>
      </c>
      <c r="D17" s="357">
        <v>121</v>
      </c>
      <c r="E17" s="358">
        <v>132.97999999999999</v>
      </c>
      <c r="F17" s="357">
        <v>105.58</v>
      </c>
      <c r="G17" s="365">
        <v>39.67</v>
      </c>
      <c r="H17" s="364">
        <v>76.010000000000005</v>
      </c>
      <c r="I17" s="390">
        <f t="shared" si="0"/>
        <v>475.24</v>
      </c>
      <c r="J17" s="392" t="s">
        <v>64</v>
      </c>
      <c r="K17" s="404">
        <f t="shared" ref="K17:K33" si="1">I17-I$16</f>
        <v>-34.579999999999984</v>
      </c>
      <c r="L17" s="404">
        <f t="shared" ref="L17:L33" si="2">I17-I16</f>
        <v>-34.579999999999984</v>
      </c>
    </row>
    <row r="18" spans="1:12" ht="24" customHeight="1" x14ac:dyDescent="0.35">
      <c r="A18" s="401" t="s">
        <v>78</v>
      </c>
      <c r="B18" s="355" t="s">
        <v>27</v>
      </c>
      <c r="C18" s="356" t="s">
        <v>79</v>
      </c>
      <c r="D18" s="357">
        <v>130</v>
      </c>
      <c r="E18" s="357">
        <v>100.46</v>
      </c>
      <c r="F18" s="357">
        <v>105.33</v>
      </c>
      <c r="G18" s="365">
        <v>46.48</v>
      </c>
      <c r="H18" s="361">
        <v>60.81</v>
      </c>
      <c r="I18" s="390">
        <f t="shared" si="0"/>
        <v>443.08</v>
      </c>
      <c r="J18" s="392" t="s">
        <v>69</v>
      </c>
      <c r="K18" s="404">
        <f t="shared" si="1"/>
        <v>-66.740000000000009</v>
      </c>
      <c r="L18" s="404">
        <f t="shared" si="2"/>
        <v>-32.160000000000025</v>
      </c>
    </row>
    <row r="19" spans="1:12" ht="24" customHeight="1" x14ac:dyDescent="0.35">
      <c r="A19" s="401" t="s">
        <v>159</v>
      </c>
      <c r="B19" s="355" t="s">
        <v>115</v>
      </c>
      <c r="C19" s="356"/>
      <c r="D19" s="357">
        <v>129</v>
      </c>
      <c r="E19" s="357">
        <v>121.94</v>
      </c>
      <c r="F19" s="357">
        <v>101.1</v>
      </c>
      <c r="G19" s="365">
        <v>45.45</v>
      </c>
      <c r="H19" s="361">
        <v>0</v>
      </c>
      <c r="I19" s="390">
        <f t="shared" si="0"/>
        <v>397.48999999999995</v>
      </c>
      <c r="J19" s="405" t="s">
        <v>72</v>
      </c>
      <c r="K19" s="404">
        <f t="shared" si="1"/>
        <v>-112.33000000000004</v>
      </c>
      <c r="L19" s="404">
        <f t="shared" si="2"/>
        <v>-45.590000000000032</v>
      </c>
    </row>
    <row r="20" spans="1:12" ht="24" customHeight="1" x14ac:dyDescent="0.35">
      <c r="A20" s="401" t="s">
        <v>112</v>
      </c>
      <c r="B20" s="355" t="s">
        <v>27</v>
      </c>
      <c r="C20" s="356" t="s">
        <v>113</v>
      </c>
      <c r="D20" s="357">
        <v>95</v>
      </c>
      <c r="E20" s="359">
        <v>134.56</v>
      </c>
      <c r="F20" s="358">
        <v>111.82</v>
      </c>
      <c r="G20" s="360">
        <v>44.44</v>
      </c>
      <c r="H20" s="361">
        <v>0</v>
      </c>
      <c r="I20" s="390">
        <f t="shared" si="0"/>
        <v>385.82</v>
      </c>
      <c r="J20" s="405" t="s">
        <v>75</v>
      </c>
      <c r="K20" s="404">
        <f t="shared" si="1"/>
        <v>-124</v>
      </c>
      <c r="L20" s="404">
        <f t="shared" si="2"/>
        <v>-11.669999999999959</v>
      </c>
    </row>
    <row r="21" spans="1:12" ht="24" customHeight="1" x14ac:dyDescent="0.35">
      <c r="A21" s="401" t="s">
        <v>73</v>
      </c>
      <c r="B21" s="355" t="s">
        <v>162</v>
      </c>
      <c r="C21" s="356" t="s">
        <v>74</v>
      </c>
      <c r="D21" s="357">
        <v>137</v>
      </c>
      <c r="E21" s="358">
        <v>65.94</v>
      </c>
      <c r="F21" s="358">
        <v>115.68</v>
      </c>
      <c r="G21" s="360">
        <v>44.49</v>
      </c>
      <c r="H21" s="361">
        <v>0</v>
      </c>
      <c r="I21" s="390">
        <f t="shared" si="0"/>
        <v>363.11</v>
      </c>
      <c r="J21" s="405" t="s">
        <v>77</v>
      </c>
      <c r="K21" s="404">
        <f t="shared" si="1"/>
        <v>-146.70999999999998</v>
      </c>
      <c r="L21" s="404">
        <f t="shared" si="2"/>
        <v>-22.70999999999998</v>
      </c>
    </row>
    <row r="22" spans="1:12" ht="24" customHeight="1" x14ac:dyDescent="0.35">
      <c r="A22" s="400" t="s">
        <v>168</v>
      </c>
      <c r="B22" s="355" t="s">
        <v>27</v>
      </c>
      <c r="C22" s="356" t="s">
        <v>127</v>
      </c>
      <c r="D22" s="357">
        <v>116</v>
      </c>
      <c r="E22" s="358">
        <v>71</v>
      </c>
      <c r="F22" s="358">
        <v>102.25</v>
      </c>
      <c r="G22" s="360">
        <v>48.79</v>
      </c>
      <c r="H22" s="361">
        <v>0</v>
      </c>
      <c r="I22" s="390">
        <f t="shared" si="0"/>
        <v>338.04</v>
      </c>
      <c r="J22" s="405" t="s">
        <v>80</v>
      </c>
      <c r="K22" s="404">
        <f t="shared" si="1"/>
        <v>-171.77999999999997</v>
      </c>
      <c r="L22" s="404">
        <f t="shared" si="2"/>
        <v>-25.069999999999993</v>
      </c>
    </row>
    <row r="23" spans="1:12" ht="24" customHeight="1" x14ac:dyDescent="0.35">
      <c r="A23" s="401" t="s">
        <v>119</v>
      </c>
      <c r="B23" s="355" t="s">
        <v>162</v>
      </c>
      <c r="C23" s="356" t="s">
        <v>120</v>
      </c>
      <c r="D23" s="357">
        <v>130</v>
      </c>
      <c r="E23" s="358">
        <v>61.75</v>
      </c>
      <c r="F23" s="358">
        <v>111.04</v>
      </c>
      <c r="G23" s="360">
        <v>33.590000000000003</v>
      </c>
      <c r="H23" s="361">
        <v>0</v>
      </c>
      <c r="I23" s="390">
        <f t="shared" si="0"/>
        <v>336.38</v>
      </c>
      <c r="J23" s="405" t="s">
        <v>83</v>
      </c>
      <c r="K23" s="404">
        <f t="shared" si="1"/>
        <v>-173.44</v>
      </c>
      <c r="L23" s="404">
        <f t="shared" si="2"/>
        <v>-1.660000000000025</v>
      </c>
    </row>
    <row r="24" spans="1:12" ht="24" customHeight="1" x14ac:dyDescent="0.35">
      <c r="A24" s="401" t="s">
        <v>121</v>
      </c>
      <c r="B24" s="355" t="s">
        <v>27</v>
      </c>
      <c r="C24" s="356" t="s">
        <v>122</v>
      </c>
      <c r="D24" s="357">
        <v>111</v>
      </c>
      <c r="E24" s="366">
        <v>70.81</v>
      </c>
      <c r="F24" s="358">
        <v>107.12</v>
      </c>
      <c r="G24" s="360">
        <v>35.76</v>
      </c>
      <c r="H24" s="361">
        <v>0</v>
      </c>
      <c r="I24" s="390">
        <f t="shared" si="0"/>
        <v>324.69</v>
      </c>
      <c r="J24" s="405" t="s">
        <v>86</v>
      </c>
      <c r="K24" s="404">
        <f t="shared" si="1"/>
        <v>-185.13</v>
      </c>
      <c r="L24" s="404">
        <f t="shared" si="2"/>
        <v>-11.689999999999998</v>
      </c>
    </row>
    <row r="25" spans="1:12" ht="24" customHeight="1" x14ac:dyDescent="0.35">
      <c r="A25" s="401" t="s">
        <v>169</v>
      </c>
      <c r="B25" s="355" t="s">
        <v>170</v>
      </c>
      <c r="C25" s="356" t="s">
        <v>171</v>
      </c>
      <c r="D25" s="357">
        <v>100</v>
      </c>
      <c r="E25" s="358">
        <v>78.72</v>
      </c>
      <c r="F25" s="358">
        <v>115.86</v>
      </c>
      <c r="G25" s="360">
        <v>30</v>
      </c>
      <c r="H25" s="361">
        <v>0</v>
      </c>
      <c r="I25" s="390">
        <f t="shared" si="0"/>
        <v>324.58</v>
      </c>
      <c r="J25" s="405" t="s">
        <v>89</v>
      </c>
      <c r="K25" s="404">
        <f t="shared" si="1"/>
        <v>-185.24</v>
      </c>
      <c r="L25" s="404">
        <f t="shared" si="2"/>
        <v>-0.11000000000001364</v>
      </c>
    </row>
    <row r="26" spans="1:12" ht="24" customHeight="1" x14ac:dyDescent="0.35">
      <c r="A26" s="401" t="s">
        <v>84</v>
      </c>
      <c r="B26" s="348" t="s">
        <v>162</v>
      </c>
      <c r="C26" s="356" t="s">
        <v>85</v>
      </c>
      <c r="D26" s="357">
        <v>127</v>
      </c>
      <c r="E26" s="358">
        <v>55.53</v>
      </c>
      <c r="F26" s="358">
        <v>108.36</v>
      </c>
      <c r="G26" s="360">
        <v>27.63</v>
      </c>
      <c r="H26" s="361">
        <v>0</v>
      </c>
      <c r="I26" s="390">
        <f t="shared" si="0"/>
        <v>318.52</v>
      </c>
      <c r="J26" s="405" t="s">
        <v>92</v>
      </c>
      <c r="K26" s="404">
        <f t="shared" si="1"/>
        <v>-191.3</v>
      </c>
      <c r="L26" s="404">
        <f t="shared" si="2"/>
        <v>-6.0600000000000023</v>
      </c>
    </row>
    <row r="27" spans="1:12" ht="24" customHeight="1" x14ac:dyDescent="0.35">
      <c r="A27" s="401" t="s">
        <v>81</v>
      </c>
      <c r="B27" s="355" t="s">
        <v>27</v>
      </c>
      <c r="C27" s="356" t="s">
        <v>82</v>
      </c>
      <c r="D27" s="357">
        <v>126</v>
      </c>
      <c r="E27" s="358">
        <v>80.86</v>
      </c>
      <c r="F27" s="358">
        <v>79.08</v>
      </c>
      <c r="G27" s="360">
        <v>19.87</v>
      </c>
      <c r="H27" s="361">
        <v>0</v>
      </c>
      <c r="I27" s="390">
        <f t="shared" si="0"/>
        <v>305.81</v>
      </c>
      <c r="J27" s="405" t="s">
        <v>123</v>
      </c>
      <c r="K27" s="404">
        <f t="shared" si="1"/>
        <v>-204.01</v>
      </c>
      <c r="L27" s="404">
        <f t="shared" si="2"/>
        <v>-12.70999999999998</v>
      </c>
    </row>
    <row r="28" spans="1:12" ht="24" customHeight="1" x14ac:dyDescent="0.35">
      <c r="A28" s="401" t="s">
        <v>160</v>
      </c>
      <c r="B28" s="355" t="s">
        <v>27</v>
      </c>
      <c r="C28" s="356" t="s">
        <v>161</v>
      </c>
      <c r="D28" s="357">
        <v>90</v>
      </c>
      <c r="E28" s="358">
        <v>77.42</v>
      </c>
      <c r="F28" s="358">
        <v>87.06</v>
      </c>
      <c r="G28" s="360">
        <v>18.95</v>
      </c>
      <c r="H28" s="361">
        <v>31</v>
      </c>
      <c r="I28" s="390">
        <f t="shared" si="0"/>
        <v>304.43</v>
      </c>
      <c r="J28" s="405" t="s">
        <v>124</v>
      </c>
      <c r="K28" s="404">
        <f t="shared" si="1"/>
        <v>-205.39</v>
      </c>
      <c r="L28" s="404">
        <f t="shared" si="2"/>
        <v>-1.3799999999999955</v>
      </c>
    </row>
    <row r="29" spans="1:12" ht="24" customHeight="1" x14ac:dyDescent="0.35">
      <c r="A29" s="401" t="s">
        <v>45</v>
      </c>
      <c r="B29" s="355" t="s">
        <v>27</v>
      </c>
      <c r="C29" s="356" t="s">
        <v>76</v>
      </c>
      <c r="D29" s="357">
        <v>133</v>
      </c>
      <c r="E29" s="357">
        <v>67.430000000000007</v>
      </c>
      <c r="F29" s="357">
        <v>57.93</v>
      </c>
      <c r="G29" s="365">
        <v>35.119999999999997</v>
      </c>
      <c r="H29" s="361">
        <v>0</v>
      </c>
      <c r="I29" s="390">
        <f t="shared" si="0"/>
        <v>293.48</v>
      </c>
      <c r="J29" s="405" t="s">
        <v>125</v>
      </c>
      <c r="K29" s="404">
        <f t="shared" si="1"/>
        <v>-216.33999999999997</v>
      </c>
      <c r="L29" s="404">
        <f t="shared" si="2"/>
        <v>-10.949999999999989</v>
      </c>
    </row>
    <row r="30" spans="1:12" ht="24" customHeight="1" x14ac:dyDescent="0.35">
      <c r="A30" s="402" t="s">
        <v>70</v>
      </c>
      <c r="B30" s="355" t="s">
        <v>27</v>
      </c>
      <c r="C30" s="356" t="s">
        <v>71</v>
      </c>
      <c r="D30" s="357">
        <v>99</v>
      </c>
      <c r="E30" s="358">
        <v>58.41</v>
      </c>
      <c r="F30" s="358">
        <v>97.65</v>
      </c>
      <c r="G30" s="360">
        <v>35.619999999999997</v>
      </c>
      <c r="H30" s="361">
        <v>0</v>
      </c>
      <c r="I30" s="390">
        <f t="shared" si="0"/>
        <v>290.68</v>
      </c>
      <c r="J30" s="405" t="s">
        <v>172</v>
      </c>
      <c r="K30" s="404">
        <f t="shared" si="1"/>
        <v>-219.14</v>
      </c>
      <c r="L30" s="404">
        <f t="shared" si="2"/>
        <v>-2.8000000000000114</v>
      </c>
    </row>
    <row r="31" spans="1:12" ht="24" customHeight="1" x14ac:dyDescent="0.35">
      <c r="A31" s="401" t="s">
        <v>114</v>
      </c>
      <c r="B31" s="355" t="s">
        <v>115</v>
      </c>
      <c r="C31" s="356" t="s">
        <v>116</v>
      </c>
      <c r="D31" s="357">
        <v>122</v>
      </c>
      <c r="E31" s="358">
        <v>64.790000000000006</v>
      </c>
      <c r="F31" s="358">
        <v>63.53</v>
      </c>
      <c r="G31" s="360">
        <v>17.05</v>
      </c>
      <c r="H31" s="361">
        <v>0</v>
      </c>
      <c r="I31" s="390">
        <f t="shared" si="0"/>
        <v>267.37</v>
      </c>
      <c r="J31" s="405" t="s">
        <v>173</v>
      </c>
      <c r="K31" s="404">
        <f t="shared" si="1"/>
        <v>-242.45</v>
      </c>
      <c r="L31" s="404">
        <f t="shared" si="2"/>
        <v>-23.310000000000002</v>
      </c>
    </row>
    <row r="32" spans="1:12" ht="24" customHeight="1" x14ac:dyDescent="0.35">
      <c r="A32" s="403" t="s">
        <v>174</v>
      </c>
      <c r="B32" s="355" t="s">
        <v>170</v>
      </c>
      <c r="C32" s="356" t="s">
        <v>175</v>
      </c>
      <c r="D32" s="357">
        <v>110</v>
      </c>
      <c r="E32" s="358">
        <v>61.07</v>
      </c>
      <c r="F32" s="358">
        <v>0</v>
      </c>
      <c r="G32" s="360">
        <v>5.31</v>
      </c>
      <c r="H32" s="361">
        <v>46.29</v>
      </c>
      <c r="I32" s="390">
        <f t="shared" si="0"/>
        <v>222.67</v>
      </c>
      <c r="J32" s="405" t="s">
        <v>176</v>
      </c>
      <c r="K32" s="404">
        <f t="shared" si="1"/>
        <v>-287.14999999999998</v>
      </c>
      <c r="L32" s="404">
        <f t="shared" si="2"/>
        <v>-44.700000000000017</v>
      </c>
    </row>
    <row r="33" spans="1:12" ht="24" customHeight="1" x14ac:dyDescent="0.35">
      <c r="A33" s="401" t="s">
        <v>177</v>
      </c>
      <c r="B33" s="355" t="s">
        <v>27</v>
      </c>
      <c r="C33" s="356"/>
      <c r="D33" s="357">
        <v>63</v>
      </c>
      <c r="E33" s="358">
        <v>0</v>
      </c>
      <c r="F33" s="358">
        <v>33.04</v>
      </c>
      <c r="G33" s="360">
        <v>2.91</v>
      </c>
      <c r="H33" s="361">
        <v>0</v>
      </c>
      <c r="I33" s="390">
        <f t="shared" si="0"/>
        <v>98.949999999999989</v>
      </c>
      <c r="J33" s="405" t="s">
        <v>178</v>
      </c>
      <c r="K33" s="404">
        <f t="shared" si="1"/>
        <v>-410.87</v>
      </c>
      <c r="L33" s="404">
        <f t="shared" si="2"/>
        <v>-123.72</v>
      </c>
    </row>
    <row r="34" spans="1:12" ht="24" customHeight="1" x14ac:dyDescent="0.35">
      <c r="A34" s="374"/>
      <c r="B34" s="355"/>
      <c r="C34" s="356"/>
      <c r="D34" s="369"/>
      <c r="E34" s="369"/>
      <c r="F34" s="369"/>
      <c r="G34" s="373"/>
      <c r="H34" s="372"/>
      <c r="I34" s="394"/>
      <c r="J34" s="395"/>
    </row>
    <row r="35" spans="1:12" ht="24" customHeight="1" x14ac:dyDescent="0.35">
      <c r="A35" s="362"/>
      <c r="B35" s="355"/>
      <c r="C35" s="356"/>
      <c r="D35" s="369"/>
      <c r="E35" s="369"/>
      <c r="F35" s="369"/>
      <c r="G35" s="373"/>
      <c r="H35" s="372"/>
      <c r="I35" s="394"/>
      <c r="J35" s="395"/>
    </row>
    <row r="36" spans="1:12" ht="24" customHeight="1" x14ac:dyDescent="0.35">
      <c r="A36" s="362"/>
      <c r="B36" s="355"/>
      <c r="C36" s="356"/>
      <c r="D36" s="369"/>
      <c r="E36" s="369"/>
      <c r="F36" s="369"/>
      <c r="G36" s="373"/>
      <c r="H36" s="372"/>
      <c r="I36" s="394"/>
      <c r="J36" s="395"/>
    </row>
    <row r="37" spans="1:12" ht="24" customHeight="1" x14ac:dyDescent="0.35">
      <c r="A37" s="375"/>
      <c r="B37" s="355"/>
      <c r="C37" s="356"/>
      <c r="D37" s="369"/>
      <c r="E37" s="369"/>
      <c r="F37" s="369"/>
      <c r="G37" s="373"/>
      <c r="H37" s="372"/>
      <c r="I37" s="394"/>
      <c r="J37" s="395"/>
    </row>
    <row r="38" spans="1:12" ht="24" customHeight="1" x14ac:dyDescent="0.35">
      <c r="A38" s="376"/>
      <c r="B38" s="377"/>
      <c r="C38" s="378"/>
      <c r="D38" s="379"/>
      <c r="E38" s="379"/>
      <c r="F38" s="379"/>
      <c r="G38" s="380"/>
      <c r="H38" s="381"/>
      <c r="I38" s="396"/>
      <c r="J38" s="397"/>
    </row>
  </sheetData>
  <sheetProtection selectLockedCells="1" selectUnlockedCells="1"/>
  <mergeCells count="25">
    <mergeCell ref="A1:J1"/>
    <mergeCell ref="B2:H2"/>
    <mergeCell ref="B3:H3"/>
    <mergeCell ref="B4:H4"/>
    <mergeCell ref="B5:H5"/>
    <mergeCell ref="I5:J5"/>
    <mergeCell ref="A13:A15"/>
    <mergeCell ref="B13:B15"/>
    <mergeCell ref="C13:C15"/>
    <mergeCell ref="D13:D14"/>
    <mergeCell ref="E13:E14"/>
    <mergeCell ref="I6:J9"/>
    <mergeCell ref="I10:J11"/>
    <mergeCell ref="I13:J14"/>
    <mergeCell ref="B11:H11"/>
    <mergeCell ref="B12:E12"/>
    <mergeCell ref="F12:J12"/>
    <mergeCell ref="F13:F14"/>
    <mergeCell ref="G13:G14"/>
    <mergeCell ref="H13:H14"/>
    <mergeCell ref="B6:H6"/>
    <mergeCell ref="B7:H7"/>
    <mergeCell ref="B8:H8"/>
    <mergeCell ref="B9:H9"/>
    <mergeCell ref="B10:H10"/>
  </mergeCells>
  <printOptions horizontalCentered="1" verticalCentered="1"/>
  <pageMargins left="0.2" right="0.16" top="0.28000000000000003" bottom="0.24" header="0.51" footer="0.51"/>
  <pageSetup paperSize="9" orientation="portrait" horizontalDpi="300" verticalDpi="300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5"/>
  </sheetPr>
  <dimension ref="A1:L38"/>
  <sheetViews>
    <sheetView zoomScaleSheetLayoutView="80" workbookViewId="0">
      <selection activeCell="L15" sqref="L15"/>
    </sheetView>
  </sheetViews>
  <sheetFormatPr defaultColWidth="9.1796875" defaultRowHeight="14.5" x14ac:dyDescent="0.35"/>
  <cols>
    <col min="1" max="1" width="21.26953125" customWidth="1"/>
    <col min="2" max="2" width="16.1796875" style="187" customWidth="1"/>
    <col min="3" max="3" width="8.453125" customWidth="1"/>
    <col min="4" max="4" width="7.7265625" customWidth="1"/>
    <col min="5" max="5" width="7.81640625" customWidth="1"/>
    <col min="6" max="8" width="7.7265625" customWidth="1"/>
    <col min="9" max="9" width="9" style="187" customWidth="1"/>
    <col min="10" max="10" width="6.81640625" customWidth="1"/>
  </cols>
  <sheetData>
    <row r="1" spans="1:10" ht="34.5" x14ac:dyDescent="0.65">
      <c r="A1" s="645" t="s">
        <v>21</v>
      </c>
      <c r="B1" s="645"/>
      <c r="C1" s="645"/>
      <c r="D1" s="645"/>
      <c r="E1" s="645"/>
      <c r="F1" s="645"/>
      <c r="G1" s="645"/>
      <c r="H1" s="645"/>
      <c r="I1" s="645"/>
      <c r="J1" s="645"/>
    </row>
    <row r="2" spans="1:10" ht="15.5" x14ac:dyDescent="0.35">
      <c r="A2" s="341" t="s">
        <v>22</v>
      </c>
      <c r="B2" s="669" t="s">
        <v>23</v>
      </c>
      <c r="C2" s="669"/>
      <c r="D2" s="669"/>
      <c r="E2" s="669"/>
      <c r="F2" s="669"/>
      <c r="G2" s="669"/>
      <c r="H2" s="669"/>
      <c r="I2" s="382" t="s">
        <v>24</v>
      </c>
      <c r="J2" s="383" t="s">
        <v>163</v>
      </c>
    </row>
    <row r="3" spans="1:10" ht="15.5" x14ac:dyDescent="0.35">
      <c r="A3" s="342" t="s">
        <v>26</v>
      </c>
      <c r="B3" s="667" t="s">
        <v>27</v>
      </c>
      <c r="C3" s="667"/>
      <c r="D3" s="667"/>
      <c r="E3" s="667"/>
      <c r="F3" s="667"/>
      <c r="G3" s="667"/>
      <c r="H3" s="667"/>
      <c r="I3" s="384" t="s">
        <v>28</v>
      </c>
      <c r="J3" s="385" t="s">
        <v>179</v>
      </c>
    </row>
    <row r="4" spans="1:10" ht="15.5" x14ac:dyDescent="0.35">
      <c r="A4" s="342" t="s">
        <v>30</v>
      </c>
      <c r="B4" s="670">
        <v>42301</v>
      </c>
      <c r="C4" s="670"/>
      <c r="D4" s="670"/>
      <c r="E4" s="670"/>
      <c r="F4" s="670"/>
      <c r="G4" s="670"/>
      <c r="H4" s="670"/>
      <c r="I4" s="386" t="s">
        <v>32</v>
      </c>
      <c r="J4" s="387"/>
    </row>
    <row r="5" spans="1:10" ht="15.5" x14ac:dyDescent="0.35">
      <c r="A5" s="342" t="s">
        <v>33</v>
      </c>
      <c r="B5" s="667" t="s">
        <v>34</v>
      </c>
      <c r="C5" s="667"/>
      <c r="D5" s="667"/>
      <c r="E5" s="667"/>
      <c r="F5" s="667"/>
      <c r="G5" s="667"/>
      <c r="H5" s="667"/>
      <c r="I5" s="664"/>
      <c r="J5" s="664"/>
    </row>
    <row r="6" spans="1:10" ht="15.75" customHeight="1" x14ac:dyDescent="0.35">
      <c r="A6" s="342" t="s">
        <v>35</v>
      </c>
      <c r="B6" s="667">
        <v>14</v>
      </c>
      <c r="C6" s="667"/>
      <c r="D6" s="667"/>
      <c r="E6" s="667"/>
      <c r="F6" s="667"/>
      <c r="G6" s="667"/>
      <c r="H6" s="667"/>
      <c r="I6" s="682" t="s">
        <v>156</v>
      </c>
      <c r="J6" s="682"/>
    </row>
    <row r="7" spans="1:10" ht="15.5" x14ac:dyDescent="0.35">
      <c r="A7" s="343" t="s">
        <v>36</v>
      </c>
      <c r="B7" s="667" t="s">
        <v>37</v>
      </c>
      <c r="C7" s="667"/>
      <c r="D7" s="667"/>
      <c r="E7" s="667"/>
      <c r="F7" s="667"/>
      <c r="G7" s="667"/>
      <c r="H7" s="667"/>
      <c r="I7" s="682"/>
      <c r="J7" s="682"/>
    </row>
    <row r="8" spans="1:10" ht="15.5" x14ac:dyDescent="0.35">
      <c r="A8" s="343" t="s">
        <v>38</v>
      </c>
      <c r="B8" s="667"/>
      <c r="C8" s="667"/>
      <c r="D8" s="667"/>
      <c r="E8" s="667"/>
      <c r="F8" s="667"/>
      <c r="G8" s="667"/>
      <c r="H8" s="667"/>
      <c r="I8" s="682"/>
      <c r="J8" s="682"/>
    </row>
    <row r="9" spans="1:10" ht="15.5" x14ac:dyDescent="0.35">
      <c r="A9" s="343" t="s">
        <v>40</v>
      </c>
      <c r="B9" s="667"/>
      <c r="C9" s="667"/>
      <c r="D9" s="667"/>
      <c r="E9" s="667"/>
      <c r="F9" s="667"/>
      <c r="G9" s="667"/>
      <c r="H9" s="667"/>
      <c r="I9" s="682"/>
      <c r="J9" s="682"/>
    </row>
    <row r="10" spans="1:10" ht="15.5" x14ac:dyDescent="0.35">
      <c r="A10" s="343" t="s">
        <v>42</v>
      </c>
      <c r="B10" s="667"/>
      <c r="C10" s="667"/>
      <c r="D10" s="667"/>
      <c r="E10" s="667"/>
      <c r="F10" s="667"/>
      <c r="G10" s="667"/>
      <c r="H10" s="667"/>
      <c r="I10" s="683"/>
      <c r="J10" s="683"/>
    </row>
    <row r="11" spans="1:10" ht="15.5" x14ac:dyDescent="0.35">
      <c r="A11" s="342" t="s">
        <v>44</v>
      </c>
      <c r="B11" s="667" t="s">
        <v>59</v>
      </c>
      <c r="C11" s="667"/>
      <c r="D11" s="667"/>
      <c r="E11" s="667"/>
      <c r="F11" s="667"/>
      <c r="G11" s="667"/>
      <c r="H11" s="667"/>
      <c r="I11" s="683"/>
      <c r="J11" s="683"/>
    </row>
    <row r="12" spans="1:10" ht="15.5" x14ac:dyDescent="0.35">
      <c r="A12" s="344" t="s">
        <v>46</v>
      </c>
      <c r="B12" s="684" t="s">
        <v>157</v>
      </c>
      <c r="C12" s="684"/>
      <c r="D12" s="684"/>
      <c r="E12" s="684"/>
      <c r="F12" s="685" t="s">
        <v>158</v>
      </c>
      <c r="G12" s="685"/>
      <c r="H12" s="685"/>
      <c r="I12" s="685"/>
      <c r="J12" s="685"/>
    </row>
    <row r="13" spans="1:10" ht="15.75" customHeight="1" x14ac:dyDescent="0.35">
      <c r="A13" s="650" t="s">
        <v>48</v>
      </c>
      <c r="B13" s="651" t="s">
        <v>49</v>
      </c>
      <c r="C13" s="652" t="s">
        <v>50</v>
      </c>
      <c r="D13" s="679" t="s">
        <v>51</v>
      </c>
      <c r="E13" s="680" t="s">
        <v>52</v>
      </c>
      <c r="F13" s="680" t="s">
        <v>53</v>
      </c>
      <c r="G13" s="681" t="s">
        <v>54</v>
      </c>
      <c r="H13" s="653" t="s">
        <v>140</v>
      </c>
      <c r="I13" s="644" t="s">
        <v>56</v>
      </c>
      <c r="J13" s="644"/>
    </row>
    <row r="14" spans="1:10" ht="15.75" customHeight="1" x14ac:dyDescent="0.35">
      <c r="A14" s="650"/>
      <c r="B14" s="651"/>
      <c r="C14" s="652"/>
      <c r="D14" s="679"/>
      <c r="E14" s="679"/>
      <c r="F14" s="679"/>
      <c r="G14" s="681"/>
      <c r="H14" s="681"/>
      <c r="I14" s="644"/>
      <c r="J14" s="644"/>
    </row>
    <row r="15" spans="1:10" ht="18" customHeight="1" x14ac:dyDescent="0.35">
      <c r="A15" s="650"/>
      <c r="B15" s="651"/>
      <c r="C15" s="652"/>
      <c r="D15" s="345" t="s">
        <v>6</v>
      </c>
      <c r="E15" s="345" t="s">
        <v>6</v>
      </c>
      <c r="F15" s="345" t="s">
        <v>6</v>
      </c>
      <c r="G15" s="346" t="s">
        <v>6</v>
      </c>
      <c r="H15" s="346" t="s">
        <v>6</v>
      </c>
      <c r="I15" s="388" t="s">
        <v>57</v>
      </c>
      <c r="J15" s="389" t="s">
        <v>58</v>
      </c>
    </row>
    <row r="16" spans="1:10" ht="24" customHeight="1" x14ac:dyDescent="0.35">
      <c r="A16" s="398" t="s">
        <v>166</v>
      </c>
      <c r="B16" s="348"/>
      <c r="C16" s="349"/>
      <c r="D16" s="350">
        <v>135</v>
      </c>
      <c r="E16" s="351">
        <v>125.15</v>
      </c>
      <c r="F16" s="399">
        <v>81.48</v>
      </c>
      <c r="G16" s="352">
        <v>29.63</v>
      </c>
      <c r="H16" s="353">
        <v>50.8</v>
      </c>
      <c r="I16" s="390">
        <f t="shared" ref="I16:I29" si="0">D16+E16+F16+G16+H16</f>
        <v>422.06</v>
      </c>
      <c r="J16" s="391" t="s">
        <v>61</v>
      </c>
    </row>
    <row r="17" spans="1:12" ht="24" customHeight="1" x14ac:dyDescent="0.35">
      <c r="A17" s="400" t="s">
        <v>78</v>
      </c>
      <c r="B17" s="355" t="s">
        <v>27</v>
      </c>
      <c r="C17" s="356" t="s">
        <v>79</v>
      </c>
      <c r="D17" s="357">
        <v>129</v>
      </c>
      <c r="E17" s="358">
        <v>113.29</v>
      </c>
      <c r="F17" s="358">
        <v>58.32</v>
      </c>
      <c r="G17" s="360">
        <v>24.08</v>
      </c>
      <c r="H17" s="364">
        <v>52.74</v>
      </c>
      <c r="I17" s="390">
        <f t="shared" si="0"/>
        <v>377.43</v>
      </c>
      <c r="J17" s="392" t="s">
        <v>64</v>
      </c>
    </row>
    <row r="18" spans="1:12" ht="24" customHeight="1" x14ac:dyDescent="0.35">
      <c r="A18" s="401" t="s">
        <v>180</v>
      </c>
      <c r="B18" s="355" t="s">
        <v>115</v>
      </c>
      <c r="C18" s="356"/>
      <c r="D18" s="357">
        <v>126</v>
      </c>
      <c r="E18" s="358">
        <v>108.44</v>
      </c>
      <c r="F18" s="358">
        <v>53.65</v>
      </c>
      <c r="G18" s="360">
        <v>22.74</v>
      </c>
      <c r="H18" s="361">
        <v>43.51</v>
      </c>
      <c r="I18" s="390">
        <f t="shared" si="0"/>
        <v>354.34</v>
      </c>
      <c r="J18" s="392" t="s">
        <v>69</v>
      </c>
      <c r="L18" t="s">
        <v>181</v>
      </c>
    </row>
    <row r="19" spans="1:12" ht="24" customHeight="1" x14ac:dyDescent="0.35">
      <c r="A19" s="401" t="s">
        <v>73</v>
      </c>
      <c r="B19" s="355" t="s">
        <v>66</v>
      </c>
      <c r="C19" s="356" t="s">
        <v>74</v>
      </c>
      <c r="D19" s="363">
        <v>137</v>
      </c>
      <c r="E19" s="357">
        <v>86.4</v>
      </c>
      <c r="F19" s="357">
        <v>55.84</v>
      </c>
      <c r="G19" s="365">
        <v>21.97</v>
      </c>
      <c r="H19" s="361">
        <v>42.06</v>
      </c>
      <c r="I19" s="390">
        <f t="shared" si="0"/>
        <v>343.27000000000004</v>
      </c>
      <c r="J19" s="393" t="s">
        <v>72</v>
      </c>
    </row>
    <row r="20" spans="1:12" ht="24" customHeight="1" x14ac:dyDescent="0.35">
      <c r="A20" s="401" t="s">
        <v>169</v>
      </c>
      <c r="B20" s="355" t="s">
        <v>170</v>
      </c>
      <c r="C20" s="356" t="s">
        <v>171</v>
      </c>
      <c r="D20" s="357">
        <v>106</v>
      </c>
      <c r="E20" s="366">
        <v>97.33</v>
      </c>
      <c r="F20" s="358">
        <v>47.95</v>
      </c>
      <c r="G20" s="360">
        <v>13.42</v>
      </c>
      <c r="H20" s="361">
        <v>51.24</v>
      </c>
      <c r="I20" s="390">
        <f t="shared" si="0"/>
        <v>315.94</v>
      </c>
      <c r="J20" s="393" t="s">
        <v>75</v>
      </c>
    </row>
    <row r="21" spans="1:12" ht="24" customHeight="1" x14ac:dyDescent="0.35">
      <c r="A21" s="401" t="s">
        <v>121</v>
      </c>
      <c r="B21" s="355" t="s">
        <v>27</v>
      </c>
      <c r="C21" s="356" t="s">
        <v>122</v>
      </c>
      <c r="D21" s="357">
        <v>126</v>
      </c>
      <c r="E21" s="358">
        <v>84.63</v>
      </c>
      <c r="F21" s="358">
        <v>65.86</v>
      </c>
      <c r="G21" s="360">
        <v>16.5</v>
      </c>
      <c r="H21" s="361">
        <v>0</v>
      </c>
      <c r="I21" s="390">
        <f t="shared" si="0"/>
        <v>292.99</v>
      </c>
      <c r="J21" s="393" t="s">
        <v>77</v>
      </c>
    </row>
    <row r="22" spans="1:12" ht="24" customHeight="1" x14ac:dyDescent="0.35">
      <c r="A22" s="401" t="s">
        <v>160</v>
      </c>
      <c r="B22" s="355" t="s">
        <v>27</v>
      </c>
      <c r="C22" s="356" t="s">
        <v>161</v>
      </c>
      <c r="D22" s="357">
        <v>105</v>
      </c>
      <c r="E22" s="357">
        <v>90.35</v>
      </c>
      <c r="F22" s="357">
        <v>74.56</v>
      </c>
      <c r="G22" s="365">
        <v>20.9</v>
      </c>
      <c r="H22" s="361">
        <v>0</v>
      </c>
      <c r="I22" s="390">
        <f t="shared" si="0"/>
        <v>290.80999999999995</v>
      </c>
      <c r="J22" s="393" t="s">
        <v>80</v>
      </c>
    </row>
    <row r="23" spans="1:12" ht="24" customHeight="1" x14ac:dyDescent="0.35">
      <c r="A23" s="401" t="s">
        <v>114</v>
      </c>
      <c r="B23" s="348" t="s">
        <v>115</v>
      </c>
      <c r="C23" s="356" t="s">
        <v>116</v>
      </c>
      <c r="D23" s="357">
        <v>107</v>
      </c>
      <c r="E23" s="358">
        <v>99.85</v>
      </c>
      <c r="F23" s="358">
        <v>57.97</v>
      </c>
      <c r="G23" s="360">
        <v>14.07</v>
      </c>
      <c r="H23" s="361">
        <v>0</v>
      </c>
      <c r="I23" s="390">
        <f t="shared" si="0"/>
        <v>278.89</v>
      </c>
      <c r="J23" s="393" t="s">
        <v>83</v>
      </c>
    </row>
    <row r="24" spans="1:12" ht="24" customHeight="1" x14ac:dyDescent="0.35">
      <c r="A24" s="401" t="s">
        <v>59</v>
      </c>
      <c r="B24" s="355" t="s">
        <v>27</v>
      </c>
      <c r="C24" s="356" t="s">
        <v>60</v>
      </c>
      <c r="D24" s="357">
        <v>85</v>
      </c>
      <c r="E24" s="358">
        <v>89.39</v>
      </c>
      <c r="F24" s="358">
        <v>75.25</v>
      </c>
      <c r="G24" s="360">
        <v>25.98</v>
      </c>
      <c r="H24" s="361">
        <v>0</v>
      </c>
      <c r="I24" s="390">
        <f t="shared" si="0"/>
        <v>275.62</v>
      </c>
      <c r="J24" s="393" t="s">
        <v>86</v>
      </c>
    </row>
    <row r="25" spans="1:12" ht="24" customHeight="1" x14ac:dyDescent="0.35">
      <c r="A25" s="401" t="s">
        <v>84</v>
      </c>
      <c r="B25" s="355" t="s">
        <v>66</v>
      </c>
      <c r="C25" s="356" t="s">
        <v>85</v>
      </c>
      <c r="D25" s="357">
        <v>128</v>
      </c>
      <c r="E25" s="358">
        <v>74.72</v>
      </c>
      <c r="F25" s="358">
        <v>55.55</v>
      </c>
      <c r="G25" s="360">
        <v>17.02</v>
      </c>
      <c r="H25" s="361">
        <v>0</v>
      </c>
      <c r="I25" s="390">
        <f t="shared" si="0"/>
        <v>275.28999999999996</v>
      </c>
      <c r="J25" s="393" t="s">
        <v>89</v>
      </c>
    </row>
    <row r="26" spans="1:12" ht="24" customHeight="1" x14ac:dyDescent="0.35">
      <c r="A26" s="401" t="s">
        <v>133</v>
      </c>
      <c r="B26" s="348" t="s">
        <v>115</v>
      </c>
      <c r="C26" s="356" t="s">
        <v>134</v>
      </c>
      <c r="D26" s="357">
        <v>104</v>
      </c>
      <c r="E26" s="358">
        <v>94.82</v>
      </c>
      <c r="F26" s="358">
        <v>55.91</v>
      </c>
      <c r="G26" s="360">
        <v>10.49</v>
      </c>
      <c r="H26" s="361">
        <v>0</v>
      </c>
      <c r="I26" s="390">
        <f t="shared" si="0"/>
        <v>265.21999999999997</v>
      </c>
      <c r="J26" s="393" t="s">
        <v>92</v>
      </c>
    </row>
    <row r="27" spans="1:12" ht="24" customHeight="1" x14ac:dyDescent="0.35">
      <c r="A27" s="401" t="s">
        <v>70</v>
      </c>
      <c r="B27" s="355" t="s">
        <v>27</v>
      </c>
      <c r="C27" s="356" t="s">
        <v>71</v>
      </c>
      <c r="D27" s="357">
        <v>128</v>
      </c>
      <c r="E27" s="358">
        <v>64.53</v>
      </c>
      <c r="F27" s="358">
        <v>62.84</v>
      </c>
      <c r="G27" s="360">
        <v>9.7200000000000006</v>
      </c>
      <c r="H27" s="361">
        <v>0</v>
      </c>
      <c r="I27" s="390">
        <f t="shared" si="0"/>
        <v>265.09000000000003</v>
      </c>
      <c r="J27" s="393" t="s">
        <v>123</v>
      </c>
    </row>
    <row r="28" spans="1:12" ht="24" customHeight="1" x14ac:dyDescent="0.35">
      <c r="A28" s="401" t="s">
        <v>81</v>
      </c>
      <c r="B28" s="355" t="s">
        <v>27</v>
      </c>
      <c r="C28" s="356" t="s">
        <v>82</v>
      </c>
      <c r="D28" s="357">
        <v>123</v>
      </c>
      <c r="E28" s="358">
        <v>58.52</v>
      </c>
      <c r="F28" s="358">
        <v>36.15</v>
      </c>
      <c r="G28" s="360">
        <v>0</v>
      </c>
      <c r="H28" s="361">
        <v>19.989999999999998</v>
      </c>
      <c r="I28" s="390">
        <f t="shared" si="0"/>
        <v>237.66000000000003</v>
      </c>
      <c r="J28" s="393" t="s">
        <v>124</v>
      </c>
    </row>
    <row r="29" spans="1:12" ht="24" customHeight="1" x14ac:dyDescent="0.35">
      <c r="A29" s="402" t="s">
        <v>45</v>
      </c>
      <c r="B29" s="355" t="s">
        <v>27</v>
      </c>
      <c r="C29" s="356" t="s">
        <v>76</v>
      </c>
      <c r="D29" s="357">
        <v>84</v>
      </c>
      <c r="E29" s="358">
        <v>20.55</v>
      </c>
      <c r="F29" s="358">
        <v>46.42</v>
      </c>
      <c r="G29" s="360">
        <v>15.15</v>
      </c>
      <c r="H29" s="361">
        <v>0</v>
      </c>
      <c r="I29" s="390">
        <f t="shared" si="0"/>
        <v>166.12</v>
      </c>
      <c r="J29" s="393" t="s">
        <v>125</v>
      </c>
    </row>
    <row r="30" spans="1:12" ht="24" customHeight="1" x14ac:dyDescent="0.35">
      <c r="A30" s="362"/>
      <c r="B30" s="355"/>
      <c r="C30" s="356"/>
      <c r="D30" s="369"/>
      <c r="E30" s="370"/>
      <c r="F30" s="370"/>
      <c r="G30" s="371"/>
      <c r="H30" s="372"/>
      <c r="I30" s="394"/>
      <c r="J30" s="393"/>
    </row>
    <row r="31" spans="1:12" ht="24" customHeight="1" x14ac:dyDescent="0.35">
      <c r="A31" s="368"/>
      <c r="B31" s="355"/>
      <c r="C31" s="356"/>
      <c r="D31" s="369"/>
      <c r="E31" s="370"/>
      <c r="F31" s="370"/>
      <c r="G31" s="371"/>
      <c r="H31" s="372"/>
      <c r="I31" s="394"/>
      <c r="J31" s="393"/>
    </row>
    <row r="32" spans="1:12" ht="24" customHeight="1" x14ac:dyDescent="0.35">
      <c r="A32" s="362"/>
      <c r="B32" s="355"/>
      <c r="C32" s="356"/>
      <c r="D32" s="369"/>
      <c r="E32" s="369"/>
      <c r="F32" s="369"/>
      <c r="G32" s="373"/>
      <c r="H32" s="372"/>
      <c r="I32" s="394"/>
      <c r="J32" s="395"/>
    </row>
    <row r="33" spans="1:10" ht="24" customHeight="1" x14ac:dyDescent="0.35">
      <c r="A33" s="362"/>
      <c r="B33" s="355"/>
      <c r="C33" s="356"/>
      <c r="D33" s="369"/>
      <c r="E33" s="369"/>
      <c r="F33" s="369"/>
      <c r="G33" s="373"/>
      <c r="H33" s="372"/>
      <c r="I33" s="394"/>
      <c r="J33" s="393"/>
    </row>
    <row r="34" spans="1:10" ht="24" customHeight="1" x14ac:dyDescent="0.35">
      <c r="A34" s="374"/>
      <c r="B34" s="355"/>
      <c r="C34" s="356"/>
      <c r="D34" s="369"/>
      <c r="E34" s="369"/>
      <c r="F34" s="369"/>
      <c r="G34" s="373"/>
      <c r="H34" s="372"/>
      <c r="I34" s="394"/>
      <c r="J34" s="395"/>
    </row>
    <row r="35" spans="1:10" ht="24" customHeight="1" x14ac:dyDescent="0.35">
      <c r="A35" s="362"/>
      <c r="B35" s="355"/>
      <c r="C35" s="356"/>
      <c r="D35" s="369"/>
      <c r="E35" s="369"/>
      <c r="F35" s="369"/>
      <c r="G35" s="373"/>
      <c r="H35" s="372"/>
      <c r="I35" s="394"/>
      <c r="J35" s="395"/>
    </row>
    <row r="36" spans="1:10" ht="24" customHeight="1" x14ac:dyDescent="0.35">
      <c r="A36" s="362"/>
      <c r="B36" s="355"/>
      <c r="C36" s="356"/>
      <c r="D36" s="369"/>
      <c r="E36" s="369"/>
      <c r="F36" s="369"/>
      <c r="G36" s="373"/>
      <c r="H36" s="372"/>
      <c r="I36" s="394"/>
      <c r="J36" s="395"/>
    </row>
    <row r="37" spans="1:10" ht="24" customHeight="1" x14ac:dyDescent="0.35">
      <c r="A37" s="375"/>
      <c r="B37" s="355"/>
      <c r="C37" s="356"/>
      <c r="D37" s="369"/>
      <c r="E37" s="369"/>
      <c r="F37" s="369"/>
      <c r="G37" s="373"/>
      <c r="H37" s="372"/>
      <c r="I37" s="394"/>
      <c r="J37" s="395"/>
    </row>
    <row r="38" spans="1:10" ht="24" customHeight="1" x14ac:dyDescent="0.35">
      <c r="A38" s="376"/>
      <c r="B38" s="377"/>
      <c r="C38" s="378"/>
      <c r="D38" s="379"/>
      <c r="E38" s="379"/>
      <c r="F38" s="379"/>
      <c r="G38" s="380"/>
      <c r="H38" s="381"/>
      <c r="I38" s="396"/>
      <c r="J38" s="397"/>
    </row>
  </sheetData>
  <sheetProtection selectLockedCells="1" selectUnlockedCells="1"/>
  <mergeCells count="25">
    <mergeCell ref="A1:J1"/>
    <mergeCell ref="B2:H2"/>
    <mergeCell ref="B3:H3"/>
    <mergeCell ref="B4:H4"/>
    <mergeCell ref="B5:H5"/>
    <mergeCell ref="I5:J5"/>
    <mergeCell ref="A13:A15"/>
    <mergeCell ref="B13:B15"/>
    <mergeCell ref="C13:C15"/>
    <mergeCell ref="D13:D14"/>
    <mergeCell ref="E13:E14"/>
    <mergeCell ref="I6:J9"/>
    <mergeCell ref="I10:J11"/>
    <mergeCell ref="I13:J14"/>
    <mergeCell ref="B11:H11"/>
    <mergeCell ref="B12:E12"/>
    <mergeCell ref="F12:J12"/>
    <mergeCell ref="F13:F14"/>
    <mergeCell ref="G13:G14"/>
    <mergeCell ref="H13:H14"/>
    <mergeCell ref="B6:H6"/>
    <mergeCell ref="B7:H7"/>
    <mergeCell ref="B8:H8"/>
    <mergeCell ref="B9:H9"/>
    <mergeCell ref="B10:H10"/>
  </mergeCells>
  <printOptions horizontalCentered="1" verticalCentered="1"/>
  <pageMargins left="0.2" right="0.16" top="0.28000000000000003" bottom="0.24" header="0.51" footer="0.51"/>
  <pageSetup paperSize="9" orientation="portrait" horizontalDpi="300" verticalDpi="300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9"/>
  </sheetPr>
  <dimension ref="A1:L38"/>
  <sheetViews>
    <sheetView zoomScaleSheetLayoutView="80" workbookViewId="0">
      <selection activeCell="L25" sqref="L25"/>
    </sheetView>
  </sheetViews>
  <sheetFormatPr defaultColWidth="9.1796875" defaultRowHeight="14.5" x14ac:dyDescent="0.35"/>
  <cols>
    <col min="1" max="1" width="21.26953125" customWidth="1"/>
    <col min="2" max="2" width="16.1796875" style="187" customWidth="1"/>
    <col min="3" max="3" width="8.453125" customWidth="1"/>
    <col min="4" max="4" width="7.7265625" customWidth="1"/>
    <col min="5" max="5" width="7.81640625" customWidth="1"/>
    <col min="6" max="8" width="7.7265625" customWidth="1"/>
    <col min="9" max="9" width="9" style="187" customWidth="1"/>
    <col min="10" max="10" width="6.81640625" customWidth="1"/>
  </cols>
  <sheetData>
    <row r="1" spans="1:10" ht="34.5" x14ac:dyDescent="0.65">
      <c r="A1" s="645" t="s">
        <v>21</v>
      </c>
      <c r="B1" s="645"/>
      <c r="C1" s="645"/>
      <c r="D1" s="645"/>
      <c r="E1" s="645"/>
      <c r="F1" s="645"/>
      <c r="G1" s="645"/>
      <c r="H1" s="645"/>
      <c r="I1" s="645"/>
      <c r="J1" s="645"/>
    </row>
    <row r="2" spans="1:10" ht="15.5" x14ac:dyDescent="0.35">
      <c r="A2" s="341" t="s">
        <v>22</v>
      </c>
      <c r="B2" s="669" t="s">
        <v>23</v>
      </c>
      <c r="C2" s="669"/>
      <c r="D2" s="669"/>
      <c r="E2" s="669"/>
      <c r="F2" s="669"/>
      <c r="G2" s="669"/>
      <c r="H2" s="669"/>
      <c r="I2" s="382" t="s">
        <v>24</v>
      </c>
      <c r="J2" s="383" t="s">
        <v>182</v>
      </c>
    </row>
    <row r="3" spans="1:10" ht="15.5" x14ac:dyDescent="0.35">
      <c r="A3" s="342" t="s">
        <v>26</v>
      </c>
      <c r="B3" s="667" t="s">
        <v>27</v>
      </c>
      <c r="C3" s="667"/>
      <c r="D3" s="667"/>
      <c r="E3" s="667"/>
      <c r="F3" s="667"/>
      <c r="G3" s="667"/>
      <c r="H3" s="667"/>
      <c r="I3" s="384" t="s">
        <v>28</v>
      </c>
      <c r="J3" s="385" t="s">
        <v>183</v>
      </c>
    </row>
    <row r="4" spans="1:10" ht="15.5" x14ac:dyDescent="0.35">
      <c r="A4" s="342" t="s">
        <v>30</v>
      </c>
      <c r="B4" s="670">
        <v>41937</v>
      </c>
      <c r="C4" s="670"/>
      <c r="D4" s="670"/>
      <c r="E4" s="670"/>
      <c r="F4" s="670"/>
      <c r="G4" s="670"/>
      <c r="H4" s="670"/>
      <c r="I4" s="386" t="s">
        <v>32</v>
      </c>
      <c r="J4" s="387"/>
    </row>
    <row r="5" spans="1:10" ht="15.5" x14ac:dyDescent="0.35">
      <c r="A5" s="342" t="s">
        <v>33</v>
      </c>
      <c r="B5" s="667" t="s">
        <v>34</v>
      </c>
      <c r="C5" s="667"/>
      <c r="D5" s="667"/>
      <c r="E5" s="667"/>
      <c r="F5" s="667"/>
      <c r="G5" s="667"/>
      <c r="H5" s="667"/>
      <c r="I5" s="664"/>
      <c r="J5" s="664"/>
    </row>
    <row r="6" spans="1:10" ht="15.75" customHeight="1" x14ac:dyDescent="0.35">
      <c r="A6" s="342" t="s">
        <v>35</v>
      </c>
      <c r="B6" s="667">
        <v>16</v>
      </c>
      <c r="C6" s="667"/>
      <c r="D6" s="667"/>
      <c r="E6" s="667"/>
      <c r="F6" s="667"/>
      <c r="G6" s="667"/>
      <c r="H6" s="667"/>
      <c r="I6" s="682" t="s">
        <v>156</v>
      </c>
      <c r="J6" s="682"/>
    </row>
    <row r="7" spans="1:10" ht="15.5" x14ac:dyDescent="0.35">
      <c r="A7" s="343" t="s">
        <v>36</v>
      </c>
      <c r="B7" s="667" t="s">
        <v>37</v>
      </c>
      <c r="C7" s="667"/>
      <c r="D7" s="667"/>
      <c r="E7" s="667"/>
      <c r="F7" s="667"/>
      <c r="G7" s="667"/>
      <c r="H7" s="667"/>
      <c r="I7" s="682"/>
      <c r="J7" s="682"/>
    </row>
    <row r="8" spans="1:10" ht="15.5" x14ac:dyDescent="0.35">
      <c r="A8" s="343" t="s">
        <v>38</v>
      </c>
      <c r="B8" s="667"/>
      <c r="C8" s="667"/>
      <c r="D8" s="667"/>
      <c r="E8" s="667"/>
      <c r="F8" s="667"/>
      <c r="G8" s="667"/>
      <c r="H8" s="667"/>
      <c r="I8" s="682"/>
      <c r="J8" s="682"/>
    </row>
    <row r="9" spans="1:10" ht="15.5" x14ac:dyDescent="0.35">
      <c r="A9" s="343" t="s">
        <v>40</v>
      </c>
      <c r="B9" s="667"/>
      <c r="C9" s="667"/>
      <c r="D9" s="667"/>
      <c r="E9" s="667"/>
      <c r="F9" s="667"/>
      <c r="G9" s="667"/>
      <c r="H9" s="667"/>
      <c r="I9" s="682"/>
      <c r="J9" s="682"/>
    </row>
    <row r="10" spans="1:10" ht="15.5" x14ac:dyDescent="0.35">
      <c r="A10" s="343" t="s">
        <v>42</v>
      </c>
      <c r="B10" s="667"/>
      <c r="C10" s="667"/>
      <c r="D10" s="667"/>
      <c r="E10" s="667"/>
      <c r="F10" s="667"/>
      <c r="G10" s="667"/>
      <c r="H10" s="667"/>
      <c r="I10" s="683"/>
      <c r="J10" s="683"/>
    </row>
    <row r="11" spans="1:10" ht="15.5" x14ac:dyDescent="0.35">
      <c r="A11" s="342" t="s">
        <v>44</v>
      </c>
      <c r="B11" s="667" t="s">
        <v>157</v>
      </c>
      <c r="C11" s="667"/>
      <c r="D11" s="667"/>
      <c r="E11" s="667"/>
      <c r="F11" s="667"/>
      <c r="G11" s="667"/>
      <c r="H11" s="667"/>
      <c r="I11" s="683"/>
      <c r="J11" s="683"/>
    </row>
    <row r="12" spans="1:10" ht="15.5" x14ac:dyDescent="0.35">
      <c r="A12" s="344" t="s">
        <v>46</v>
      </c>
      <c r="B12" s="684" t="s">
        <v>165</v>
      </c>
      <c r="C12" s="684"/>
      <c r="D12" s="684"/>
      <c r="E12" s="684"/>
      <c r="F12" s="685" t="s">
        <v>158</v>
      </c>
      <c r="G12" s="685"/>
      <c r="H12" s="685"/>
      <c r="I12" s="685"/>
      <c r="J12" s="685"/>
    </row>
    <row r="13" spans="1:10" ht="15.75" customHeight="1" x14ac:dyDescent="0.35">
      <c r="A13" s="650" t="s">
        <v>48</v>
      </c>
      <c r="B13" s="651" t="s">
        <v>49</v>
      </c>
      <c r="C13" s="652" t="s">
        <v>50</v>
      </c>
      <c r="D13" s="679" t="s">
        <v>51</v>
      </c>
      <c r="E13" s="680" t="s">
        <v>52</v>
      </c>
      <c r="F13" s="680" t="s">
        <v>53</v>
      </c>
      <c r="G13" s="681" t="s">
        <v>54</v>
      </c>
      <c r="H13" s="653" t="s">
        <v>140</v>
      </c>
      <c r="I13" s="644" t="s">
        <v>56</v>
      </c>
      <c r="J13" s="644"/>
    </row>
    <row r="14" spans="1:10" ht="15.75" customHeight="1" x14ac:dyDescent="0.35">
      <c r="A14" s="650"/>
      <c r="B14" s="651"/>
      <c r="C14" s="652"/>
      <c r="D14" s="679"/>
      <c r="E14" s="679"/>
      <c r="F14" s="679"/>
      <c r="G14" s="681"/>
      <c r="H14" s="681"/>
      <c r="I14" s="644"/>
      <c r="J14" s="644"/>
    </row>
    <row r="15" spans="1:10" ht="18" customHeight="1" x14ac:dyDescent="0.35">
      <c r="A15" s="650"/>
      <c r="B15" s="651"/>
      <c r="C15" s="652"/>
      <c r="D15" s="345" t="s">
        <v>6</v>
      </c>
      <c r="E15" s="345" t="s">
        <v>6</v>
      </c>
      <c r="F15" s="345" t="s">
        <v>6</v>
      </c>
      <c r="G15" s="346" t="s">
        <v>6</v>
      </c>
      <c r="H15" s="346" t="s">
        <v>6</v>
      </c>
      <c r="I15" s="388" t="s">
        <v>57</v>
      </c>
      <c r="J15" s="389" t="s">
        <v>58</v>
      </c>
    </row>
    <row r="16" spans="1:10" ht="24" customHeight="1" x14ac:dyDescent="0.35">
      <c r="A16" s="347" t="s">
        <v>59</v>
      </c>
      <c r="B16" s="348" t="s">
        <v>27</v>
      </c>
      <c r="C16" s="349" t="s">
        <v>60</v>
      </c>
      <c r="D16" s="350">
        <v>131</v>
      </c>
      <c r="E16" s="351">
        <v>144.5</v>
      </c>
      <c r="F16" s="350">
        <v>110.79</v>
      </c>
      <c r="G16" s="352">
        <v>51.27</v>
      </c>
      <c r="H16" s="353">
        <v>73.510000000000005</v>
      </c>
      <c r="I16" s="390">
        <f t="shared" ref="I16:I31" si="0">D16+E16+F16+G16+H16</f>
        <v>511.07</v>
      </c>
      <c r="J16" s="391" t="s">
        <v>61</v>
      </c>
    </row>
    <row r="17" spans="1:12" ht="24" customHeight="1" x14ac:dyDescent="0.35">
      <c r="A17" s="354" t="s">
        <v>166</v>
      </c>
      <c r="B17" s="355" t="s">
        <v>184</v>
      </c>
      <c r="C17" s="356"/>
      <c r="D17" s="357">
        <v>134</v>
      </c>
      <c r="E17" s="358">
        <v>112.84</v>
      </c>
      <c r="F17" s="359">
        <v>131.12</v>
      </c>
      <c r="G17" s="360">
        <v>47.08</v>
      </c>
      <c r="H17" s="361">
        <v>73.11</v>
      </c>
      <c r="I17" s="390">
        <f t="shared" si="0"/>
        <v>498.15000000000003</v>
      </c>
      <c r="J17" s="392" t="s">
        <v>64</v>
      </c>
    </row>
    <row r="18" spans="1:12" ht="24" customHeight="1" x14ac:dyDescent="0.35">
      <c r="A18" s="362" t="s">
        <v>78</v>
      </c>
      <c r="B18" s="355" t="s">
        <v>27</v>
      </c>
      <c r="C18" s="356" t="s">
        <v>79</v>
      </c>
      <c r="D18" s="363">
        <v>141</v>
      </c>
      <c r="E18" s="358">
        <v>92.33</v>
      </c>
      <c r="F18" s="358">
        <v>115.77</v>
      </c>
      <c r="G18" s="360">
        <v>34.71</v>
      </c>
      <c r="H18" s="364">
        <v>75.69</v>
      </c>
      <c r="I18" s="390">
        <f t="shared" si="0"/>
        <v>459.49999999999994</v>
      </c>
      <c r="J18" s="392" t="s">
        <v>69</v>
      </c>
      <c r="L18" t="s">
        <v>181</v>
      </c>
    </row>
    <row r="19" spans="1:12" ht="24" customHeight="1" x14ac:dyDescent="0.35">
      <c r="A19" s="362" t="s">
        <v>160</v>
      </c>
      <c r="B19" s="355" t="s">
        <v>27</v>
      </c>
      <c r="C19" s="356" t="s">
        <v>134</v>
      </c>
      <c r="D19" s="357">
        <v>116</v>
      </c>
      <c r="E19" s="357">
        <v>105.47</v>
      </c>
      <c r="F19" s="357">
        <v>99.18</v>
      </c>
      <c r="G19" s="365">
        <v>28.64</v>
      </c>
      <c r="H19" s="361">
        <v>69.33</v>
      </c>
      <c r="I19" s="390">
        <f t="shared" si="0"/>
        <v>418.61999999999995</v>
      </c>
      <c r="J19" s="393" t="s">
        <v>72</v>
      </c>
    </row>
    <row r="20" spans="1:12" ht="24" customHeight="1" x14ac:dyDescent="0.35">
      <c r="A20" s="362" t="s">
        <v>168</v>
      </c>
      <c r="B20" s="355" t="s">
        <v>27</v>
      </c>
      <c r="C20" s="356" t="s">
        <v>127</v>
      </c>
      <c r="D20" s="357">
        <v>118</v>
      </c>
      <c r="E20" s="366">
        <v>110.92</v>
      </c>
      <c r="F20" s="358">
        <v>89.9</v>
      </c>
      <c r="G20" s="360">
        <v>38.229999999999997</v>
      </c>
      <c r="H20" s="361">
        <v>56.47</v>
      </c>
      <c r="I20" s="390">
        <f t="shared" si="0"/>
        <v>413.5200000000001</v>
      </c>
      <c r="J20" s="393" t="s">
        <v>75</v>
      </c>
    </row>
    <row r="21" spans="1:12" ht="24" customHeight="1" x14ac:dyDescent="0.35">
      <c r="A21" s="362" t="s">
        <v>81</v>
      </c>
      <c r="B21" s="355" t="s">
        <v>27</v>
      </c>
      <c r="C21" s="356" t="s">
        <v>82</v>
      </c>
      <c r="D21" s="357">
        <v>128</v>
      </c>
      <c r="E21" s="358">
        <v>115.12</v>
      </c>
      <c r="F21" s="358">
        <v>79.22</v>
      </c>
      <c r="G21" s="360">
        <v>19.37</v>
      </c>
      <c r="H21" s="361">
        <v>60.53</v>
      </c>
      <c r="I21" s="390">
        <f t="shared" si="0"/>
        <v>402.24</v>
      </c>
      <c r="J21" s="393" t="s">
        <v>77</v>
      </c>
    </row>
    <row r="22" spans="1:12" ht="24" customHeight="1" x14ac:dyDescent="0.35">
      <c r="A22" s="362" t="s">
        <v>169</v>
      </c>
      <c r="B22" s="355" t="s">
        <v>170</v>
      </c>
      <c r="C22" s="356" t="s">
        <v>171</v>
      </c>
      <c r="D22" s="357">
        <v>111</v>
      </c>
      <c r="E22" s="357">
        <v>129.44</v>
      </c>
      <c r="F22" s="357">
        <v>104.73</v>
      </c>
      <c r="G22" s="365">
        <v>39.1</v>
      </c>
      <c r="H22" s="361">
        <v>0</v>
      </c>
      <c r="I22" s="390">
        <f t="shared" si="0"/>
        <v>384.27000000000004</v>
      </c>
      <c r="J22" s="393" t="s">
        <v>80</v>
      </c>
    </row>
    <row r="23" spans="1:12" ht="24" customHeight="1" x14ac:dyDescent="0.35">
      <c r="A23" s="362" t="s">
        <v>185</v>
      </c>
      <c r="B23" s="348" t="s">
        <v>27</v>
      </c>
      <c r="C23" s="356" t="s">
        <v>88</v>
      </c>
      <c r="D23" s="357">
        <v>124</v>
      </c>
      <c r="E23" s="358">
        <v>105.18</v>
      </c>
      <c r="F23" s="358">
        <v>85.66</v>
      </c>
      <c r="G23" s="360">
        <v>35.6</v>
      </c>
      <c r="H23" s="361">
        <v>0</v>
      </c>
      <c r="I23" s="390">
        <f t="shared" si="0"/>
        <v>350.44000000000005</v>
      </c>
      <c r="J23" s="393" t="s">
        <v>83</v>
      </c>
    </row>
    <row r="24" spans="1:12" ht="24" customHeight="1" x14ac:dyDescent="0.35">
      <c r="A24" s="354" t="s">
        <v>45</v>
      </c>
      <c r="B24" s="355" t="s">
        <v>27</v>
      </c>
      <c r="C24" s="356" t="s">
        <v>76</v>
      </c>
      <c r="D24" s="357">
        <v>115</v>
      </c>
      <c r="E24" s="358">
        <v>97.74</v>
      </c>
      <c r="F24" s="358">
        <v>99.14</v>
      </c>
      <c r="G24" s="360">
        <v>25.68</v>
      </c>
      <c r="H24" s="361">
        <v>0</v>
      </c>
      <c r="I24" s="390">
        <f t="shared" si="0"/>
        <v>337.56</v>
      </c>
      <c r="J24" s="393" t="s">
        <v>86</v>
      </c>
    </row>
    <row r="25" spans="1:12" ht="24" customHeight="1" x14ac:dyDescent="0.35">
      <c r="A25" s="362" t="s">
        <v>70</v>
      </c>
      <c r="B25" s="355" t="s">
        <v>27</v>
      </c>
      <c r="C25" s="356" t="s">
        <v>71</v>
      </c>
      <c r="D25" s="357">
        <v>112</v>
      </c>
      <c r="E25" s="358">
        <v>67.2</v>
      </c>
      <c r="F25" s="358">
        <v>105.6</v>
      </c>
      <c r="G25" s="360">
        <v>42.09</v>
      </c>
      <c r="H25" s="361">
        <v>0</v>
      </c>
      <c r="I25" s="390">
        <f t="shared" si="0"/>
        <v>326.89</v>
      </c>
      <c r="J25" s="393" t="s">
        <v>89</v>
      </c>
    </row>
    <row r="26" spans="1:12" ht="24" customHeight="1" x14ac:dyDescent="0.35">
      <c r="A26" s="362" t="s">
        <v>84</v>
      </c>
      <c r="B26" s="367" t="s">
        <v>66</v>
      </c>
      <c r="C26" s="356" t="s">
        <v>85</v>
      </c>
      <c r="D26" s="357">
        <v>138</v>
      </c>
      <c r="E26" s="358">
        <v>78.400000000000006</v>
      </c>
      <c r="F26" s="358">
        <v>77.48</v>
      </c>
      <c r="G26" s="360">
        <v>30.6</v>
      </c>
      <c r="H26" s="361">
        <v>0</v>
      </c>
      <c r="I26" s="390">
        <f t="shared" si="0"/>
        <v>324.48</v>
      </c>
      <c r="J26" s="393" t="s">
        <v>92</v>
      </c>
    </row>
    <row r="27" spans="1:12" ht="24" customHeight="1" x14ac:dyDescent="0.35">
      <c r="A27" s="362" t="s">
        <v>73</v>
      </c>
      <c r="B27" s="367" t="s">
        <v>66</v>
      </c>
      <c r="C27" s="356" t="s">
        <v>74</v>
      </c>
      <c r="D27" s="357">
        <v>123</v>
      </c>
      <c r="E27" s="358">
        <v>51</v>
      </c>
      <c r="F27" s="358">
        <v>107.97</v>
      </c>
      <c r="G27" s="360">
        <v>40.96</v>
      </c>
      <c r="H27" s="361">
        <v>0</v>
      </c>
      <c r="I27" s="390">
        <f t="shared" si="0"/>
        <v>322.93</v>
      </c>
      <c r="J27" s="393" t="s">
        <v>123</v>
      </c>
    </row>
    <row r="28" spans="1:12" ht="24" customHeight="1" x14ac:dyDescent="0.35">
      <c r="A28" s="362" t="s">
        <v>121</v>
      </c>
      <c r="B28" s="355" t="s">
        <v>27</v>
      </c>
      <c r="C28" s="356" t="s">
        <v>122</v>
      </c>
      <c r="D28" s="357">
        <v>115</v>
      </c>
      <c r="E28" s="358">
        <v>84.35</v>
      </c>
      <c r="F28" s="358">
        <v>93.06</v>
      </c>
      <c r="G28" s="360">
        <v>20.149999999999999</v>
      </c>
      <c r="H28" s="361">
        <v>0</v>
      </c>
      <c r="I28" s="390">
        <f t="shared" si="0"/>
        <v>312.55999999999995</v>
      </c>
      <c r="J28" s="393" t="s">
        <v>124</v>
      </c>
    </row>
    <row r="29" spans="1:12" ht="24" customHeight="1" x14ac:dyDescent="0.35">
      <c r="A29" s="368" t="s">
        <v>186</v>
      </c>
      <c r="B29" s="355" t="s">
        <v>187</v>
      </c>
      <c r="C29" s="356"/>
      <c r="D29" s="369">
        <v>110</v>
      </c>
      <c r="E29" s="370">
        <v>67.33</v>
      </c>
      <c r="F29" s="370">
        <v>79.48</v>
      </c>
      <c r="G29" s="371">
        <v>10.56</v>
      </c>
      <c r="H29" s="372">
        <v>22.1</v>
      </c>
      <c r="I29" s="394">
        <f t="shared" si="0"/>
        <v>289.47000000000003</v>
      </c>
      <c r="J29" s="393" t="s">
        <v>125</v>
      </c>
    </row>
    <row r="30" spans="1:12" ht="24" customHeight="1" x14ac:dyDescent="0.35">
      <c r="A30" s="362" t="s">
        <v>188</v>
      </c>
      <c r="B30" s="355" t="s">
        <v>27</v>
      </c>
      <c r="C30" s="356" t="s">
        <v>189</v>
      </c>
      <c r="D30" s="369">
        <v>62</v>
      </c>
      <c r="E30" s="370">
        <v>84.96</v>
      </c>
      <c r="F30" s="370">
        <v>80.37</v>
      </c>
      <c r="G30" s="371">
        <v>15.92</v>
      </c>
      <c r="H30" s="372">
        <v>0</v>
      </c>
      <c r="I30" s="394">
        <f t="shared" si="0"/>
        <v>243.24999999999997</v>
      </c>
      <c r="J30" s="393" t="s">
        <v>172</v>
      </c>
    </row>
    <row r="31" spans="1:12" ht="24" customHeight="1" x14ac:dyDescent="0.35">
      <c r="A31" s="368" t="s">
        <v>190</v>
      </c>
      <c r="B31" s="355" t="s">
        <v>27</v>
      </c>
      <c r="C31" s="356"/>
      <c r="D31" s="369">
        <v>87</v>
      </c>
      <c r="E31" s="370">
        <v>0</v>
      </c>
      <c r="F31" s="370">
        <v>55.97</v>
      </c>
      <c r="G31" s="371">
        <v>11.66</v>
      </c>
      <c r="H31" s="372">
        <v>0</v>
      </c>
      <c r="I31" s="394">
        <f t="shared" si="0"/>
        <v>154.63</v>
      </c>
      <c r="J31" s="393" t="s">
        <v>173</v>
      </c>
    </row>
    <row r="32" spans="1:12" ht="24" customHeight="1" x14ac:dyDescent="0.35">
      <c r="A32" s="362"/>
      <c r="B32" s="355"/>
      <c r="C32" s="356"/>
      <c r="D32" s="369"/>
      <c r="E32" s="369"/>
      <c r="F32" s="369"/>
      <c r="G32" s="373"/>
      <c r="H32" s="372"/>
      <c r="I32" s="394"/>
      <c r="J32" s="395"/>
    </row>
    <row r="33" spans="1:10" ht="24" customHeight="1" x14ac:dyDescent="0.35">
      <c r="A33" s="362"/>
      <c r="B33" s="355"/>
      <c r="C33" s="356"/>
      <c r="D33" s="369"/>
      <c r="E33" s="369"/>
      <c r="F33" s="369"/>
      <c r="G33" s="373"/>
      <c r="H33" s="372"/>
      <c r="I33" s="394"/>
      <c r="J33" s="393"/>
    </row>
    <row r="34" spans="1:10" ht="24" customHeight="1" x14ac:dyDescent="0.35">
      <c r="A34" s="374"/>
      <c r="B34" s="355"/>
      <c r="C34" s="356"/>
      <c r="D34" s="369"/>
      <c r="E34" s="369"/>
      <c r="F34" s="369"/>
      <c r="G34" s="373"/>
      <c r="H34" s="372"/>
      <c r="I34" s="394"/>
      <c r="J34" s="395"/>
    </row>
    <row r="35" spans="1:10" ht="24" customHeight="1" x14ac:dyDescent="0.35">
      <c r="A35" s="362"/>
      <c r="B35" s="355"/>
      <c r="C35" s="356"/>
      <c r="D35" s="369"/>
      <c r="E35" s="369"/>
      <c r="F35" s="369"/>
      <c r="G35" s="373"/>
      <c r="H35" s="372"/>
      <c r="I35" s="394"/>
      <c r="J35" s="395"/>
    </row>
    <row r="36" spans="1:10" ht="24" customHeight="1" x14ac:dyDescent="0.35">
      <c r="A36" s="362"/>
      <c r="B36" s="355"/>
      <c r="C36" s="356"/>
      <c r="D36" s="369"/>
      <c r="E36" s="369"/>
      <c r="F36" s="369"/>
      <c r="G36" s="373"/>
      <c r="H36" s="372"/>
      <c r="I36" s="394"/>
      <c r="J36" s="395"/>
    </row>
    <row r="37" spans="1:10" ht="24" customHeight="1" x14ac:dyDescent="0.35">
      <c r="A37" s="375"/>
      <c r="B37" s="355"/>
      <c r="C37" s="356"/>
      <c r="D37" s="369"/>
      <c r="E37" s="369"/>
      <c r="F37" s="369"/>
      <c r="G37" s="373"/>
      <c r="H37" s="372"/>
      <c r="I37" s="394"/>
      <c r="J37" s="395"/>
    </row>
    <row r="38" spans="1:10" ht="24" customHeight="1" x14ac:dyDescent="0.35">
      <c r="A38" s="376"/>
      <c r="B38" s="377"/>
      <c r="C38" s="378"/>
      <c r="D38" s="379"/>
      <c r="E38" s="379"/>
      <c r="F38" s="379"/>
      <c r="G38" s="380"/>
      <c r="H38" s="381"/>
      <c r="I38" s="396"/>
      <c r="J38" s="397"/>
    </row>
  </sheetData>
  <sheetProtection selectLockedCells="1" selectUnlockedCells="1"/>
  <mergeCells count="25">
    <mergeCell ref="A1:J1"/>
    <mergeCell ref="B2:H2"/>
    <mergeCell ref="B3:H3"/>
    <mergeCell ref="B4:H4"/>
    <mergeCell ref="B5:H5"/>
    <mergeCell ref="I5:J5"/>
    <mergeCell ref="A13:A15"/>
    <mergeCell ref="B13:B15"/>
    <mergeCell ref="C13:C15"/>
    <mergeCell ref="D13:D14"/>
    <mergeCell ref="E13:E14"/>
    <mergeCell ref="I6:J9"/>
    <mergeCell ref="I10:J11"/>
    <mergeCell ref="I13:J14"/>
    <mergeCell ref="B11:H11"/>
    <mergeCell ref="B12:E12"/>
    <mergeCell ref="F12:J12"/>
    <mergeCell ref="F13:F14"/>
    <mergeCell ref="G13:G14"/>
    <mergeCell ref="H13:H14"/>
    <mergeCell ref="B6:H6"/>
    <mergeCell ref="B7:H7"/>
    <mergeCell ref="B8:H8"/>
    <mergeCell ref="B9:H9"/>
    <mergeCell ref="B10:H10"/>
  </mergeCells>
  <printOptions horizontalCentered="1" verticalCentered="1"/>
  <pageMargins left="0.2" right="0.16" top="0.28000000000000003" bottom="0.24" header="0.51" footer="0.51"/>
  <pageSetup paperSize="9" orientation="portrait" horizontalDpi="300" verticalDpi="300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</sheetPr>
  <dimension ref="A1:L38"/>
  <sheetViews>
    <sheetView view="pageBreakPreview" zoomScaleNormal="100" workbookViewId="0">
      <selection activeCell="M14" sqref="M14"/>
    </sheetView>
  </sheetViews>
  <sheetFormatPr defaultColWidth="9.1796875" defaultRowHeight="14.5" x14ac:dyDescent="0.35"/>
  <cols>
    <col min="1" max="1" width="21.26953125" customWidth="1"/>
    <col min="2" max="2" width="16.54296875" style="187" customWidth="1"/>
    <col min="3" max="3" width="8.453125" customWidth="1"/>
    <col min="4" max="8" width="7.7265625" customWidth="1"/>
    <col min="9" max="9" width="9" style="187" customWidth="1"/>
    <col min="10" max="10" width="6.81640625" customWidth="1"/>
  </cols>
  <sheetData>
    <row r="1" spans="1:10" ht="34.5" x14ac:dyDescent="0.65">
      <c r="A1" s="722" t="s">
        <v>21</v>
      </c>
      <c r="B1" s="723"/>
      <c r="C1" s="723"/>
      <c r="D1" s="723"/>
      <c r="E1" s="723"/>
      <c r="F1" s="723"/>
      <c r="G1" s="723"/>
      <c r="H1" s="723"/>
      <c r="I1" s="723"/>
      <c r="J1" s="724"/>
    </row>
    <row r="2" spans="1:10" ht="15.5" x14ac:dyDescent="0.35">
      <c r="A2" s="280" t="s">
        <v>22</v>
      </c>
      <c r="B2" s="725" t="s">
        <v>23</v>
      </c>
      <c r="C2" s="726"/>
      <c r="D2" s="726"/>
      <c r="E2" s="726"/>
      <c r="F2" s="726"/>
      <c r="G2" s="726"/>
      <c r="H2" s="726"/>
      <c r="I2" s="321" t="s">
        <v>24</v>
      </c>
      <c r="J2" s="322"/>
    </row>
    <row r="3" spans="1:10" ht="15.5" x14ac:dyDescent="0.35">
      <c r="A3" s="281" t="s">
        <v>26</v>
      </c>
      <c r="B3" s="700" t="s">
        <v>27</v>
      </c>
      <c r="C3" s="701"/>
      <c r="D3" s="701"/>
      <c r="E3" s="701"/>
      <c r="F3" s="701"/>
      <c r="G3" s="701"/>
      <c r="H3" s="701"/>
      <c r="I3" s="323" t="s">
        <v>28</v>
      </c>
      <c r="J3" s="324" t="s">
        <v>191</v>
      </c>
    </row>
    <row r="4" spans="1:10" ht="15.5" x14ac:dyDescent="0.35">
      <c r="A4" s="281" t="s">
        <v>30</v>
      </c>
      <c r="B4" s="727">
        <v>41615</v>
      </c>
      <c r="C4" s="728"/>
      <c r="D4" s="728"/>
      <c r="E4" s="728"/>
      <c r="F4" s="728"/>
      <c r="G4" s="728"/>
      <c r="H4" s="728"/>
      <c r="I4" s="325" t="s">
        <v>32</v>
      </c>
      <c r="J4" s="326"/>
    </row>
    <row r="5" spans="1:10" ht="15.5" x14ac:dyDescent="0.35">
      <c r="A5" s="281" t="s">
        <v>33</v>
      </c>
      <c r="B5" s="700" t="s">
        <v>34</v>
      </c>
      <c r="C5" s="701"/>
      <c r="D5" s="701"/>
      <c r="E5" s="701"/>
      <c r="F5" s="701"/>
      <c r="G5" s="701"/>
      <c r="H5" s="701"/>
      <c r="I5" s="729"/>
      <c r="J5" s="730"/>
    </row>
    <row r="6" spans="1:10" ht="15.75" customHeight="1" x14ac:dyDescent="0.35">
      <c r="A6" s="281" t="s">
        <v>35</v>
      </c>
      <c r="B6" s="700">
        <v>12</v>
      </c>
      <c r="C6" s="701"/>
      <c r="D6" s="701"/>
      <c r="E6" s="701"/>
      <c r="F6" s="701"/>
      <c r="G6" s="701"/>
      <c r="H6" s="701"/>
      <c r="I6" s="686" t="s">
        <v>156</v>
      </c>
      <c r="J6" s="687"/>
    </row>
    <row r="7" spans="1:10" ht="15.5" x14ac:dyDescent="0.35">
      <c r="A7" s="282" t="s">
        <v>36</v>
      </c>
      <c r="B7" s="700" t="s">
        <v>37</v>
      </c>
      <c r="C7" s="701"/>
      <c r="D7" s="701"/>
      <c r="E7" s="701"/>
      <c r="F7" s="701"/>
      <c r="G7" s="701"/>
      <c r="H7" s="701"/>
      <c r="I7" s="688"/>
      <c r="J7" s="689"/>
    </row>
    <row r="8" spans="1:10" ht="15.5" x14ac:dyDescent="0.35">
      <c r="A8" s="282" t="s">
        <v>38</v>
      </c>
      <c r="B8" s="700"/>
      <c r="C8" s="701"/>
      <c r="D8" s="701"/>
      <c r="E8" s="701"/>
      <c r="F8" s="701"/>
      <c r="G8" s="701"/>
      <c r="H8" s="701"/>
      <c r="I8" s="688"/>
      <c r="J8" s="689"/>
    </row>
    <row r="9" spans="1:10" ht="15.5" x14ac:dyDescent="0.35">
      <c r="A9" s="282" t="s">
        <v>40</v>
      </c>
      <c r="B9" s="700"/>
      <c r="C9" s="701"/>
      <c r="D9" s="701"/>
      <c r="E9" s="701"/>
      <c r="F9" s="701"/>
      <c r="G9" s="701"/>
      <c r="H9" s="701"/>
      <c r="I9" s="690"/>
      <c r="J9" s="691"/>
    </row>
    <row r="10" spans="1:10" ht="15.5" x14ac:dyDescent="0.35">
      <c r="A10" s="282" t="s">
        <v>42</v>
      </c>
      <c r="B10" s="700"/>
      <c r="C10" s="701"/>
      <c r="D10" s="701"/>
      <c r="E10" s="701"/>
      <c r="F10" s="701"/>
      <c r="G10" s="701"/>
      <c r="H10" s="701"/>
      <c r="I10" s="692"/>
      <c r="J10" s="693"/>
    </row>
    <row r="11" spans="1:10" ht="15.5" x14ac:dyDescent="0.35">
      <c r="A11" s="281" t="s">
        <v>44</v>
      </c>
      <c r="B11" s="700" t="s">
        <v>157</v>
      </c>
      <c r="C11" s="701"/>
      <c r="D11" s="701"/>
      <c r="E11" s="701"/>
      <c r="F11" s="701"/>
      <c r="G11" s="701"/>
      <c r="H11" s="701"/>
      <c r="I11" s="694"/>
      <c r="J11" s="695"/>
    </row>
    <row r="12" spans="1:10" ht="15.5" x14ac:dyDescent="0.35">
      <c r="A12" s="283" t="s">
        <v>46</v>
      </c>
      <c r="B12" s="702" t="s">
        <v>45</v>
      </c>
      <c r="C12" s="703"/>
      <c r="D12" s="703"/>
      <c r="E12" s="704"/>
      <c r="F12" s="705" t="s">
        <v>192</v>
      </c>
      <c r="G12" s="705"/>
      <c r="H12" s="705"/>
      <c r="I12" s="705"/>
      <c r="J12" s="706"/>
    </row>
    <row r="13" spans="1:10" ht="15.75" customHeight="1" x14ac:dyDescent="0.35">
      <c r="A13" s="712" t="s">
        <v>48</v>
      </c>
      <c r="B13" s="715" t="s">
        <v>49</v>
      </c>
      <c r="C13" s="718" t="s">
        <v>50</v>
      </c>
      <c r="D13" s="721" t="s">
        <v>51</v>
      </c>
      <c r="E13" s="707" t="s">
        <v>52</v>
      </c>
      <c r="F13" s="707" t="s">
        <v>53</v>
      </c>
      <c r="G13" s="709" t="s">
        <v>54</v>
      </c>
      <c r="H13" s="711" t="s">
        <v>140</v>
      </c>
      <c r="I13" s="696" t="s">
        <v>56</v>
      </c>
      <c r="J13" s="697"/>
    </row>
    <row r="14" spans="1:10" ht="15.75" customHeight="1" x14ac:dyDescent="0.35">
      <c r="A14" s="713"/>
      <c r="B14" s="716"/>
      <c r="C14" s="719"/>
      <c r="D14" s="708"/>
      <c r="E14" s="708"/>
      <c r="F14" s="708"/>
      <c r="G14" s="710"/>
      <c r="H14" s="710"/>
      <c r="I14" s="698"/>
      <c r="J14" s="699"/>
    </row>
    <row r="15" spans="1:10" ht="18" customHeight="1" x14ac:dyDescent="0.35">
      <c r="A15" s="714"/>
      <c r="B15" s="717"/>
      <c r="C15" s="720"/>
      <c r="D15" s="284" t="s">
        <v>6</v>
      </c>
      <c r="E15" s="284" t="s">
        <v>6</v>
      </c>
      <c r="F15" s="284" t="s">
        <v>6</v>
      </c>
      <c r="G15" s="285" t="s">
        <v>6</v>
      </c>
      <c r="H15" s="285" t="s">
        <v>6</v>
      </c>
      <c r="I15" s="327" t="s">
        <v>57</v>
      </c>
      <c r="J15" s="328" t="s">
        <v>58</v>
      </c>
    </row>
    <row r="16" spans="1:10" ht="24" customHeight="1" x14ac:dyDescent="0.35">
      <c r="A16" s="286" t="s">
        <v>193</v>
      </c>
      <c r="B16" s="287"/>
      <c r="C16" s="288"/>
      <c r="D16" s="289">
        <v>137</v>
      </c>
      <c r="E16" s="290">
        <v>163.72999999999999</v>
      </c>
      <c r="F16" s="290">
        <v>113.15</v>
      </c>
      <c r="G16" s="291">
        <v>32.520000000000003</v>
      </c>
      <c r="H16" s="292">
        <v>0</v>
      </c>
      <c r="I16" s="329">
        <f t="shared" ref="I16:I27" si="0">D16+E16+F16+G16+H16</f>
        <v>446.4</v>
      </c>
      <c r="J16" s="339" t="s">
        <v>61</v>
      </c>
    </row>
    <row r="17" spans="1:12" ht="24" customHeight="1" x14ac:dyDescent="0.35">
      <c r="A17" s="293" t="s">
        <v>78</v>
      </c>
      <c r="B17" s="294" t="s">
        <v>27</v>
      </c>
      <c r="C17" s="295" t="s">
        <v>79</v>
      </c>
      <c r="D17" s="296">
        <v>127</v>
      </c>
      <c r="E17" s="297">
        <v>131.76</v>
      </c>
      <c r="F17" s="297">
        <v>113.68</v>
      </c>
      <c r="G17" s="298">
        <v>36.840000000000003</v>
      </c>
      <c r="H17" s="299">
        <v>0</v>
      </c>
      <c r="I17" s="329">
        <f t="shared" si="0"/>
        <v>409.28</v>
      </c>
      <c r="J17" s="340" t="s">
        <v>64</v>
      </c>
    </row>
    <row r="18" spans="1:12" ht="24" customHeight="1" x14ac:dyDescent="0.35">
      <c r="A18" s="293" t="s">
        <v>160</v>
      </c>
      <c r="B18" s="294" t="s">
        <v>27</v>
      </c>
      <c r="C18" s="295" t="s">
        <v>161</v>
      </c>
      <c r="D18" s="296">
        <v>128</v>
      </c>
      <c r="E18" s="300">
        <v>146.27000000000001</v>
      </c>
      <c r="F18" s="297">
        <v>92.96</v>
      </c>
      <c r="G18" s="298">
        <v>26.44</v>
      </c>
      <c r="H18" s="299">
        <v>0</v>
      </c>
      <c r="I18" s="329">
        <f t="shared" si="0"/>
        <v>393.66999999999996</v>
      </c>
      <c r="J18" s="340" t="s">
        <v>69</v>
      </c>
      <c r="L18" t="s">
        <v>181</v>
      </c>
    </row>
    <row r="19" spans="1:12" ht="24" customHeight="1" x14ac:dyDescent="0.35">
      <c r="A19" s="293" t="s">
        <v>59</v>
      </c>
      <c r="B19" s="294" t="s">
        <v>27</v>
      </c>
      <c r="C19" s="295" t="s">
        <v>60</v>
      </c>
      <c r="D19" s="296">
        <v>131</v>
      </c>
      <c r="E19" s="297">
        <v>120.98</v>
      </c>
      <c r="F19" s="297">
        <v>84.24</v>
      </c>
      <c r="G19" s="298">
        <v>35.15</v>
      </c>
      <c r="H19" s="299">
        <v>0</v>
      </c>
      <c r="I19" s="329">
        <f t="shared" si="0"/>
        <v>371.37</v>
      </c>
      <c r="J19" s="332" t="s">
        <v>72</v>
      </c>
    </row>
    <row r="20" spans="1:12" ht="24" customHeight="1" x14ac:dyDescent="0.35">
      <c r="A20" s="293" t="s">
        <v>81</v>
      </c>
      <c r="B20" s="294" t="s">
        <v>27</v>
      </c>
      <c r="C20" s="295" t="s">
        <v>82</v>
      </c>
      <c r="D20" s="296">
        <v>131</v>
      </c>
      <c r="E20" s="297">
        <v>82</v>
      </c>
      <c r="F20" s="297">
        <v>78.459999999999994</v>
      </c>
      <c r="G20" s="298">
        <v>0</v>
      </c>
      <c r="H20" s="299">
        <v>56.84</v>
      </c>
      <c r="I20" s="329">
        <f t="shared" si="0"/>
        <v>348.29999999999995</v>
      </c>
      <c r="J20" s="332" t="s">
        <v>75</v>
      </c>
    </row>
    <row r="21" spans="1:12" ht="24" customHeight="1" x14ac:dyDescent="0.35">
      <c r="A21" s="293" t="s">
        <v>194</v>
      </c>
      <c r="B21" s="294"/>
      <c r="C21" s="295"/>
      <c r="D21" s="296">
        <v>107</v>
      </c>
      <c r="E21" s="297">
        <v>78.91</v>
      </c>
      <c r="F21" s="297">
        <v>112.75</v>
      </c>
      <c r="G21" s="298">
        <v>44.35</v>
      </c>
      <c r="H21" s="299">
        <v>0</v>
      </c>
      <c r="I21" s="329">
        <f t="shared" si="0"/>
        <v>343.01</v>
      </c>
      <c r="J21" s="331" t="s">
        <v>77</v>
      </c>
    </row>
    <row r="22" spans="1:12" ht="24" customHeight="1" x14ac:dyDescent="0.35">
      <c r="A22" s="293" t="s">
        <v>169</v>
      </c>
      <c r="B22" s="301" t="s">
        <v>170</v>
      </c>
      <c r="C22" s="295" t="s">
        <v>171</v>
      </c>
      <c r="D22" s="296">
        <v>116</v>
      </c>
      <c r="E22" s="297">
        <v>93.57</v>
      </c>
      <c r="F22" s="297">
        <v>93.34</v>
      </c>
      <c r="G22" s="298">
        <v>33.86</v>
      </c>
      <c r="H22" s="299">
        <v>0</v>
      </c>
      <c r="I22" s="329">
        <f t="shared" si="0"/>
        <v>336.77</v>
      </c>
      <c r="J22" s="331" t="s">
        <v>80</v>
      </c>
    </row>
    <row r="23" spans="1:12" ht="24" customHeight="1" x14ac:dyDescent="0.35">
      <c r="A23" s="293" t="s">
        <v>73</v>
      </c>
      <c r="B23" s="294" t="s">
        <v>162</v>
      </c>
      <c r="C23" s="295" t="s">
        <v>74</v>
      </c>
      <c r="D23" s="296">
        <v>128</v>
      </c>
      <c r="E23" s="297">
        <v>88.7</v>
      </c>
      <c r="F23" s="297">
        <v>94.55</v>
      </c>
      <c r="G23" s="298">
        <v>21.72</v>
      </c>
      <c r="H23" s="299">
        <v>0</v>
      </c>
      <c r="I23" s="329">
        <f t="shared" si="0"/>
        <v>332.97</v>
      </c>
      <c r="J23" s="332" t="s">
        <v>83</v>
      </c>
    </row>
    <row r="24" spans="1:12" ht="24" customHeight="1" x14ac:dyDescent="0.35">
      <c r="A24" s="337" t="s">
        <v>84</v>
      </c>
      <c r="B24" s="294" t="s">
        <v>162</v>
      </c>
      <c r="C24" s="295" t="s">
        <v>85</v>
      </c>
      <c r="D24" s="296">
        <v>133</v>
      </c>
      <c r="E24" s="297">
        <v>99.2</v>
      </c>
      <c r="F24" s="297">
        <v>83.51</v>
      </c>
      <c r="G24" s="298">
        <v>16.739999999999998</v>
      </c>
      <c r="H24" s="299">
        <v>0</v>
      </c>
      <c r="I24" s="329">
        <f t="shared" si="0"/>
        <v>332.45</v>
      </c>
      <c r="J24" s="331" t="s">
        <v>86</v>
      </c>
    </row>
    <row r="25" spans="1:12" ht="24" customHeight="1" x14ac:dyDescent="0.35">
      <c r="A25" s="338" t="s">
        <v>195</v>
      </c>
      <c r="B25" s="294"/>
      <c r="C25" s="295"/>
      <c r="D25" s="296">
        <v>124</v>
      </c>
      <c r="E25" s="297">
        <v>48.6</v>
      </c>
      <c r="F25" s="297">
        <v>112.58</v>
      </c>
      <c r="G25" s="298">
        <v>37.1</v>
      </c>
      <c r="H25" s="299">
        <v>0</v>
      </c>
      <c r="I25" s="329">
        <f t="shared" si="0"/>
        <v>322.28000000000003</v>
      </c>
      <c r="J25" s="331" t="s">
        <v>89</v>
      </c>
    </row>
    <row r="26" spans="1:12" ht="24" customHeight="1" x14ac:dyDescent="0.35">
      <c r="A26" s="293" t="s">
        <v>121</v>
      </c>
      <c r="B26" s="294" t="s">
        <v>27</v>
      </c>
      <c r="C26" s="295" t="s">
        <v>122</v>
      </c>
      <c r="D26" s="296">
        <v>131</v>
      </c>
      <c r="E26" s="297">
        <v>79.069999999999993</v>
      </c>
      <c r="F26" s="297">
        <v>98.4</v>
      </c>
      <c r="G26" s="298">
        <v>3.77</v>
      </c>
      <c r="H26" s="299">
        <v>0</v>
      </c>
      <c r="I26" s="329">
        <f t="shared" si="0"/>
        <v>312.24</v>
      </c>
      <c r="J26" s="331" t="s">
        <v>92</v>
      </c>
    </row>
    <row r="27" spans="1:12" ht="24" customHeight="1" x14ac:dyDescent="0.35">
      <c r="A27" s="310" t="s">
        <v>45</v>
      </c>
      <c r="B27" s="294" t="s">
        <v>27</v>
      </c>
      <c r="C27" s="295" t="s">
        <v>76</v>
      </c>
      <c r="D27" s="296">
        <v>104</v>
      </c>
      <c r="E27" s="297">
        <v>71.319999999999993</v>
      </c>
      <c r="F27" s="297">
        <v>73.17</v>
      </c>
      <c r="G27" s="298">
        <v>12.51</v>
      </c>
      <c r="H27" s="299">
        <v>0</v>
      </c>
      <c r="I27" s="329">
        <f t="shared" si="0"/>
        <v>261</v>
      </c>
      <c r="J27" s="332" t="s">
        <v>123</v>
      </c>
    </row>
    <row r="28" spans="1:12" ht="24" customHeight="1" x14ac:dyDescent="0.35">
      <c r="A28" s="293"/>
      <c r="B28" s="294"/>
      <c r="C28" s="295"/>
      <c r="D28" s="296"/>
      <c r="E28" s="297"/>
      <c r="F28" s="297"/>
      <c r="G28" s="298"/>
      <c r="H28" s="299"/>
      <c r="I28" s="329"/>
      <c r="J28" s="331"/>
    </row>
    <row r="29" spans="1:12" ht="24" customHeight="1" x14ac:dyDescent="0.35">
      <c r="A29" s="293"/>
      <c r="B29" s="294"/>
      <c r="C29" s="295"/>
      <c r="D29" s="296"/>
      <c r="E29" s="296"/>
      <c r="F29" s="296"/>
      <c r="G29" s="312"/>
      <c r="H29" s="299"/>
      <c r="I29" s="329"/>
      <c r="J29" s="332"/>
    </row>
    <row r="30" spans="1:12" ht="24" customHeight="1" x14ac:dyDescent="0.35">
      <c r="A30" s="293"/>
      <c r="B30" s="294"/>
      <c r="C30" s="295"/>
      <c r="D30" s="296"/>
      <c r="E30" s="296"/>
      <c r="F30" s="296"/>
      <c r="G30" s="312"/>
      <c r="H30" s="299"/>
      <c r="I30" s="329"/>
      <c r="J30" s="332"/>
    </row>
    <row r="31" spans="1:12" ht="24" customHeight="1" x14ac:dyDescent="0.35">
      <c r="A31" s="293"/>
      <c r="B31" s="294"/>
      <c r="C31" s="295"/>
      <c r="D31" s="296"/>
      <c r="E31" s="296"/>
      <c r="F31" s="296"/>
      <c r="G31" s="312"/>
      <c r="H31" s="299"/>
      <c r="I31" s="329"/>
      <c r="J31" s="331"/>
    </row>
    <row r="32" spans="1:12" ht="24" customHeight="1" x14ac:dyDescent="0.35">
      <c r="A32" s="293"/>
      <c r="B32" s="294"/>
      <c r="C32" s="295"/>
      <c r="D32" s="296"/>
      <c r="E32" s="296"/>
      <c r="F32" s="296"/>
      <c r="G32" s="312"/>
      <c r="H32" s="299"/>
      <c r="I32" s="329"/>
      <c r="J32" s="331"/>
    </row>
    <row r="33" spans="1:10" ht="24" customHeight="1" x14ac:dyDescent="0.35">
      <c r="A33" s="293"/>
      <c r="B33" s="294"/>
      <c r="C33" s="295"/>
      <c r="D33" s="296"/>
      <c r="E33" s="296"/>
      <c r="F33" s="296"/>
      <c r="G33" s="312"/>
      <c r="H33" s="299"/>
      <c r="I33" s="329"/>
      <c r="J33" s="332"/>
    </row>
    <row r="34" spans="1:10" ht="24" customHeight="1" x14ac:dyDescent="0.35">
      <c r="A34" s="313"/>
      <c r="B34" s="294"/>
      <c r="C34" s="295"/>
      <c r="D34" s="296"/>
      <c r="E34" s="296"/>
      <c r="F34" s="296"/>
      <c r="G34" s="312"/>
      <c r="H34" s="299"/>
      <c r="I34" s="329"/>
      <c r="J34" s="331"/>
    </row>
    <row r="35" spans="1:10" ht="24" customHeight="1" x14ac:dyDescent="0.35">
      <c r="A35" s="293"/>
      <c r="B35" s="294"/>
      <c r="C35" s="295"/>
      <c r="D35" s="296"/>
      <c r="E35" s="296"/>
      <c r="F35" s="296"/>
      <c r="G35" s="312"/>
      <c r="H35" s="299"/>
      <c r="I35" s="329"/>
      <c r="J35" s="331"/>
    </row>
    <row r="36" spans="1:10" ht="24" customHeight="1" x14ac:dyDescent="0.35">
      <c r="A36" s="293"/>
      <c r="B36" s="294"/>
      <c r="C36" s="295"/>
      <c r="D36" s="296"/>
      <c r="E36" s="296"/>
      <c r="F36" s="296"/>
      <c r="G36" s="312"/>
      <c r="H36" s="299"/>
      <c r="I36" s="329"/>
      <c r="J36" s="331"/>
    </row>
    <row r="37" spans="1:10" ht="24" customHeight="1" x14ac:dyDescent="0.35">
      <c r="A37" s="314"/>
      <c r="B37" s="294"/>
      <c r="C37" s="295"/>
      <c r="D37" s="296"/>
      <c r="E37" s="296"/>
      <c r="F37" s="296"/>
      <c r="G37" s="312"/>
      <c r="H37" s="299"/>
      <c r="I37" s="329"/>
      <c r="J37" s="331"/>
    </row>
    <row r="38" spans="1:10" ht="24" customHeight="1" x14ac:dyDescent="0.35">
      <c r="A38" s="315"/>
      <c r="B38" s="316"/>
      <c r="C38" s="317"/>
      <c r="D38" s="318"/>
      <c r="E38" s="318"/>
      <c r="F38" s="318"/>
      <c r="G38" s="319"/>
      <c r="H38" s="320"/>
      <c r="I38" s="335"/>
      <c r="J38" s="336"/>
    </row>
  </sheetData>
  <mergeCells count="25">
    <mergeCell ref="A1:J1"/>
    <mergeCell ref="B2:H2"/>
    <mergeCell ref="B3:H3"/>
    <mergeCell ref="B4:H4"/>
    <mergeCell ref="B5:H5"/>
    <mergeCell ref="I5:J5"/>
    <mergeCell ref="A13:A15"/>
    <mergeCell ref="B13:B15"/>
    <mergeCell ref="C13:C15"/>
    <mergeCell ref="D13:D14"/>
    <mergeCell ref="E13:E14"/>
    <mergeCell ref="I6:J9"/>
    <mergeCell ref="I10:J11"/>
    <mergeCell ref="I13:J14"/>
    <mergeCell ref="B11:H11"/>
    <mergeCell ref="B12:E12"/>
    <mergeCell ref="F12:J12"/>
    <mergeCell ref="F13:F14"/>
    <mergeCell ref="G13:G14"/>
    <mergeCell ref="H13:H14"/>
    <mergeCell ref="B6:H6"/>
    <mergeCell ref="B7:H7"/>
    <mergeCell ref="B8:H8"/>
    <mergeCell ref="B9:H9"/>
    <mergeCell ref="B10:H10"/>
  </mergeCells>
  <printOptions horizontalCentered="1" verticalCentered="1"/>
  <pageMargins left="0.2" right="0.16" top="0.28000000000000003" bottom="0.24" header="0.2" footer="0.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</sheetPr>
  <dimension ref="A1:L38"/>
  <sheetViews>
    <sheetView view="pageBreakPreview" zoomScaleNormal="100" workbookViewId="0">
      <selection activeCell="L17" sqref="L17"/>
    </sheetView>
  </sheetViews>
  <sheetFormatPr defaultColWidth="9.1796875" defaultRowHeight="14.5" x14ac:dyDescent="0.35"/>
  <cols>
    <col min="1" max="1" width="21.26953125" customWidth="1"/>
    <col min="2" max="2" width="16.54296875" style="187" customWidth="1"/>
    <col min="3" max="3" width="8.453125" customWidth="1"/>
    <col min="4" max="8" width="7.7265625" customWidth="1"/>
    <col min="9" max="9" width="9" style="187" customWidth="1"/>
    <col min="10" max="10" width="6.81640625" customWidth="1"/>
  </cols>
  <sheetData>
    <row r="1" spans="1:10" ht="34.5" x14ac:dyDescent="0.65">
      <c r="A1" s="722" t="s">
        <v>21</v>
      </c>
      <c r="B1" s="723"/>
      <c r="C1" s="723"/>
      <c r="D1" s="723"/>
      <c r="E1" s="723"/>
      <c r="F1" s="723"/>
      <c r="G1" s="723"/>
      <c r="H1" s="723"/>
      <c r="I1" s="723"/>
      <c r="J1" s="724"/>
    </row>
    <row r="2" spans="1:10" ht="15.5" x14ac:dyDescent="0.35">
      <c r="A2" s="280" t="s">
        <v>22</v>
      </c>
      <c r="B2" s="725" t="s">
        <v>23</v>
      </c>
      <c r="C2" s="726"/>
      <c r="D2" s="726"/>
      <c r="E2" s="726"/>
      <c r="F2" s="726"/>
      <c r="G2" s="726"/>
      <c r="H2" s="726"/>
      <c r="I2" s="321" t="s">
        <v>24</v>
      </c>
      <c r="J2" s="322" t="s">
        <v>196</v>
      </c>
    </row>
    <row r="3" spans="1:10" ht="15.5" x14ac:dyDescent="0.35">
      <c r="A3" s="281" t="s">
        <v>26</v>
      </c>
      <c r="B3" s="700" t="s">
        <v>27</v>
      </c>
      <c r="C3" s="701"/>
      <c r="D3" s="701"/>
      <c r="E3" s="701"/>
      <c r="F3" s="701"/>
      <c r="G3" s="701"/>
      <c r="H3" s="701"/>
      <c r="I3" s="323" t="s">
        <v>28</v>
      </c>
      <c r="J3" s="324" t="s">
        <v>191</v>
      </c>
    </row>
    <row r="4" spans="1:10" ht="15.5" x14ac:dyDescent="0.35">
      <c r="A4" s="281" t="s">
        <v>30</v>
      </c>
      <c r="B4" s="727">
        <v>41468</v>
      </c>
      <c r="C4" s="728"/>
      <c r="D4" s="728"/>
      <c r="E4" s="728"/>
      <c r="F4" s="728"/>
      <c r="G4" s="728"/>
      <c r="H4" s="728"/>
      <c r="I4" s="325" t="s">
        <v>32</v>
      </c>
      <c r="J4" s="326"/>
    </row>
    <row r="5" spans="1:10" ht="15.5" x14ac:dyDescent="0.35">
      <c r="A5" s="281" t="s">
        <v>33</v>
      </c>
      <c r="B5" s="700" t="s">
        <v>34</v>
      </c>
      <c r="C5" s="701"/>
      <c r="D5" s="701"/>
      <c r="E5" s="701"/>
      <c r="F5" s="701"/>
      <c r="G5" s="701"/>
      <c r="H5" s="701"/>
      <c r="I5" s="729"/>
      <c r="J5" s="730"/>
    </row>
    <row r="6" spans="1:10" ht="15.75" customHeight="1" x14ac:dyDescent="0.35">
      <c r="A6" s="281" t="s">
        <v>35</v>
      </c>
      <c r="B6" s="700"/>
      <c r="C6" s="701"/>
      <c r="D6" s="701"/>
      <c r="E6" s="701"/>
      <c r="F6" s="701"/>
      <c r="G6" s="701"/>
      <c r="H6" s="701"/>
      <c r="I6" s="686" t="s">
        <v>156</v>
      </c>
      <c r="J6" s="687"/>
    </row>
    <row r="7" spans="1:10" ht="15.5" x14ac:dyDescent="0.35">
      <c r="A7" s="282" t="s">
        <v>36</v>
      </c>
      <c r="B7" s="700" t="s">
        <v>37</v>
      </c>
      <c r="C7" s="701"/>
      <c r="D7" s="701"/>
      <c r="E7" s="701"/>
      <c r="F7" s="701"/>
      <c r="G7" s="701"/>
      <c r="H7" s="701"/>
      <c r="I7" s="688"/>
      <c r="J7" s="689"/>
    </row>
    <row r="8" spans="1:10" ht="15.5" x14ac:dyDescent="0.35">
      <c r="A8" s="282" t="s">
        <v>38</v>
      </c>
      <c r="B8" s="700"/>
      <c r="C8" s="701"/>
      <c r="D8" s="701"/>
      <c r="E8" s="701"/>
      <c r="F8" s="701"/>
      <c r="G8" s="701"/>
      <c r="H8" s="701"/>
      <c r="I8" s="688"/>
      <c r="J8" s="689"/>
    </row>
    <row r="9" spans="1:10" ht="15.5" x14ac:dyDescent="0.35">
      <c r="A9" s="282" t="s">
        <v>40</v>
      </c>
      <c r="B9" s="700"/>
      <c r="C9" s="701"/>
      <c r="D9" s="701"/>
      <c r="E9" s="701"/>
      <c r="F9" s="701"/>
      <c r="G9" s="701"/>
      <c r="H9" s="701"/>
      <c r="I9" s="690"/>
      <c r="J9" s="691"/>
    </row>
    <row r="10" spans="1:10" ht="15.5" x14ac:dyDescent="0.35">
      <c r="A10" s="282" t="s">
        <v>42</v>
      </c>
      <c r="B10" s="700" t="s">
        <v>197</v>
      </c>
      <c r="C10" s="701"/>
      <c r="D10" s="701"/>
      <c r="E10" s="701"/>
      <c r="F10" s="701"/>
      <c r="G10" s="701"/>
      <c r="H10" s="701"/>
      <c r="I10" s="692"/>
      <c r="J10" s="693"/>
    </row>
    <row r="11" spans="1:10" ht="15.5" x14ac:dyDescent="0.35">
      <c r="A11" s="281" t="s">
        <v>44</v>
      </c>
      <c r="B11" s="700" t="s">
        <v>157</v>
      </c>
      <c r="C11" s="701"/>
      <c r="D11" s="701"/>
      <c r="E11" s="701"/>
      <c r="F11" s="701"/>
      <c r="G11" s="701"/>
      <c r="H11" s="701"/>
      <c r="I11" s="694"/>
      <c r="J11" s="695"/>
    </row>
    <row r="12" spans="1:10" ht="15.5" x14ac:dyDescent="0.35">
      <c r="A12" s="283" t="s">
        <v>46</v>
      </c>
      <c r="B12" s="702" t="s">
        <v>59</v>
      </c>
      <c r="C12" s="703"/>
      <c r="D12" s="703"/>
      <c r="E12" s="704"/>
      <c r="F12" s="705" t="s">
        <v>198</v>
      </c>
      <c r="G12" s="705"/>
      <c r="H12" s="705"/>
      <c r="I12" s="705"/>
      <c r="J12" s="706"/>
    </row>
    <row r="13" spans="1:10" ht="15.75" customHeight="1" x14ac:dyDescent="0.35">
      <c r="A13" s="712" t="s">
        <v>199</v>
      </c>
      <c r="B13" s="715" t="s">
        <v>49</v>
      </c>
      <c r="C13" s="718" t="s">
        <v>50</v>
      </c>
      <c r="D13" s="721" t="s">
        <v>51</v>
      </c>
      <c r="E13" s="707" t="s">
        <v>52</v>
      </c>
      <c r="F13" s="707" t="s">
        <v>53</v>
      </c>
      <c r="G13" s="709" t="s">
        <v>54</v>
      </c>
      <c r="H13" s="711" t="s">
        <v>140</v>
      </c>
      <c r="I13" s="696" t="s">
        <v>56</v>
      </c>
      <c r="J13" s="697"/>
    </row>
    <row r="14" spans="1:10" ht="15.75" customHeight="1" x14ac:dyDescent="0.35">
      <c r="A14" s="713"/>
      <c r="B14" s="716"/>
      <c r="C14" s="719"/>
      <c r="D14" s="708"/>
      <c r="E14" s="708"/>
      <c r="F14" s="708"/>
      <c r="G14" s="710"/>
      <c r="H14" s="710"/>
      <c r="I14" s="698"/>
      <c r="J14" s="699"/>
    </row>
    <row r="15" spans="1:10" ht="18" customHeight="1" x14ac:dyDescent="0.35">
      <c r="A15" s="714"/>
      <c r="B15" s="717"/>
      <c r="C15" s="720"/>
      <c r="D15" s="284" t="s">
        <v>6</v>
      </c>
      <c r="E15" s="284" t="s">
        <v>6</v>
      </c>
      <c r="F15" s="284" t="s">
        <v>6</v>
      </c>
      <c r="G15" s="285" t="s">
        <v>6</v>
      </c>
      <c r="H15" s="285" t="s">
        <v>6</v>
      </c>
      <c r="I15" s="327" t="s">
        <v>57</v>
      </c>
      <c r="J15" s="328" t="s">
        <v>58</v>
      </c>
    </row>
    <row r="16" spans="1:10" ht="24" customHeight="1" x14ac:dyDescent="0.35">
      <c r="A16" s="286" t="s">
        <v>200</v>
      </c>
      <c r="B16" s="287" t="s">
        <v>27</v>
      </c>
      <c r="C16" s="288" t="s">
        <v>60</v>
      </c>
      <c r="D16" s="289">
        <v>129</v>
      </c>
      <c r="E16" s="290">
        <v>263.54000000000002</v>
      </c>
      <c r="F16" s="290">
        <v>106.55</v>
      </c>
      <c r="G16" s="291">
        <v>37.75</v>
      </c>
      <c r="H16" s="292">
        <v>0</v>
      </c>
      <c r="I16" s="329">
        <f t="shared" ref="I16:I27" si="0">H16+D16+E16+F16+G16</f>
        <v>536.84</v>
      </c>
      <c r="J16" s="330" t="s">
        <v>61</v>
      </c>
    </row>
    <row r="17" spans="1:12" ht="24" customHeight="1" x14ac:dyDescent="0.35">
      <c r="A17" s="293" t="s">
        <v>201</v>
      </c>
      <c r="B17" s="294" t="s">
        <v>27</v>
      </c>
      <c r="C17" s="295" t="s">
        <v>79</v>
      </c>
      <c r="D17" s="296">
        <v>125</v>
      </c>
      <c r="E17" s="297">
        <v>174.7</v>
      </c>
      <c r="F17" s="297">
        <v>105.19</v>
      </c>
      <c r="G17" s="298">
        <v>46.77</v>
      </c>
      <c r="H17" s="299">
        <v>0</v>
      </c>
      <c r="I17" s="329">
        <f t="shared" si="0"/>
        <v>451.65999999999997</v>
      </c>
      <c r="J17" s="331" t="s">
        <v>64</v>
      </c>
    </row>
    <row r="18" spans="1:12" ht="24" customHeight="1" x14ac:dyDescent="0.35">
      <c r="A18" s="293" t="s">
        <v>202</v>
      </c>
      <c r="B18" s="294" t="s">
        <v>27</v>
      </c>
      <c r="C18" s="295" t="s">
        <v>161</v>
      </c>
      <c r="D18" s="296">
        <v>100</v>
      </c>
      <c r="E18" s="300">
        <v>175.2</v>
      </c>
      <c r="F18" s="297">
        <v>97.85</v>
      </c>
      <c r="G18" s="298">
        <v>37.630000000000003</v>
      </c>
      <c r="H18" s="299">
        <v>0</v>
      </c>
      <c r="I18" s="329">
        <f t="shared" si="0"/>
        <v>410.67999999999995</v>
      </c>
      <c r="J18" s="331" t="s">
        <v>69</v>
      </c>
      <c r="L18" t="s">
        <v>181</v>
      </c>
    </row>
    <row r="19" spans="1:12" ht="24" customHeight="1" x14ac:dyDescent="0.35">
      <c r="A19" s="293" t="s">
        <v>203</v>
      </c>
      <c r="B19" s="294" t="s">
        <v>27</v>
      </c>
      <c r="C19" s="295" t="s">
        <v>127</v>
      </c>
      <c r="D19" s="296">
        <v>125</v>
      </c>
      <c r="E19" s="297">
        <v>128.19999999999999</v>
      </c>
      <c r="F19" s="297">
        <v>100.31</v>
      </c>
      <c r="G19" s="298">
        <v>49.42</v>
      </c>
      <c r="H19" s="299">
        <v>0</v>
      </c>
      <c r="I19" s="329">
        <f t="shared" si="0"/>
        <v>402.93</v>
      </c>
      <c r="J19" s="332" t="s">
        <v>72</v>
      </c>
    </row>
    <row r="20" spans="1:12" ht="24" customHeight="1" x14ac:dyDescent="0.35">
      <c r="A20" s="293" t="s">
        <v>204</v>
      </c>
      <c r="B20" s="294" t="s">
        <v>170</v>
      </c>
      <c r="C20" s="295" t="s">
        <v>171</v>
      </c>
      <c r="D20" s="296">
        <v>126</v>
      </c>
      <c r="E20" s="297">
        <v>123.18</v>
      </c>
      <c r="F20" s="297">
        <v>103.4</v>
      </c>
      <c r="G20" s="298">
        <v>42.55</v>
      </c>
      <c r="H20" s="299">
        <v>0</v>
      </c>
      <c r="I20" s="329">
        <f t="shared" si="0"/>
        <v>395.13000000000005</v>
      </c>
      <c r="J20" s="332" t="s">
        <v>75</v>
      </c>
    </row>
    <row r="21" spans="1:12" ht="24" customHeight="1" x14ac:dyDescent="0.35">
      <c r="A21" s="293" t="s">
        <v>205</v>
      </c>
      <c r="B21" s="294" t="s">
        <v>27</v>
      </c>
      <c r="C21" s="295" t="s">
        <v>82</v>
      </c>
      <c r="D21" s="296">
        <v>116</v>
      </c>
      <c r="E21" s="297">
        <v>160.19999999999999</v>
      </c>
      <c r="F21" s="297">
        <v>82.12</v>
      </c>
      <c r="G21" s="298">
        <v>21.65</v>
      </c>
      <c r="H21" s="299">
        <v>0</v>
      </c>
      <c r="I21" s="329">
        <f t="shared" si="0"/>
        <v>379.96999999999997</v>
      </c>
      <c r="J21" s="331" t="s">
        <v>77</v>
      </c>
    </row>
    <row r="22" spans="1:12" ht="24" customHeight="1" x14ac:dyDescent="0.35">
      <c r="A22" s="293" t="s">
        <v>206</v>
      </c>
      <c r="B22" s="301" t="s">
        <v>66</v>
      </c>
      <c r="C22" s="295" t="s">
        <v>85</v>
      </c>
      <c r="D22" s="296">
        <v>115</v>
      </c>
      <c r="E22" s="297">
        <v>146.4</v>
      </c>
      <c r="F22" s="297">
        <v>75.58</v>
      </c>
      <c r="G22" s="298">
        <v>25.93</v>
      </c>
      <c r="H22" s="299">
        <v>0</v>
      </c>
      <c r="I22" s="329">
        <f t="shared" si="0"/>
        <v>362.90999999999997</v>
      </c>
      <c r="J22" s="331" t="s">
        <v>80</v>
      </c>
    </row>
    <row r="23" spans="1:12" ht="24" customHeight="1" x14ac:dyDescent="0.35">
      <c r="A23" s="293" t="s">
        <v>207</v>
      </c>
      <c r="B23" s="294" t="s">
        <v>27</v>
      </c>
      <c r="C23" s="295" t="s">
        <v>122</v>
      </c>
      <c r="D23" s="296">
        <v>112</v>
      </c>
      <c r="E23" s="297">
        <v>87.4</v>
      </c>
      <c r="F23" s="297">
        <v>106.22</v>
      </c>
      <c r="G23" s="298">
        <v>20.48</v>
      </c>
      <c r="H23" s="299">
        <v>0</v>
      </c>
      <c r="I23" s="329">
        <f t="shared" si="0"/>
        <v>326.10000000000002</v>
      </c>
      <c r="J23" s="332" t="s">
        <v>83</v>
      </c>
    </row>
    <row r="24" spans="1:12" ht="24" customHeight="1" x14ac:dyDescent="0.35">
      <c r="A24" s="302" t="s">
        <v>208</v>
      </c>
      <c r="B24" s="303" t="s">
        <v>27</v>
      </c>
      <c r="C24" s="304" t="s">
        <v>79</v>
      </c>
      <c r="D24" s="305">
        <v>66</v>
      </c>
      <c r="E24" s="306">
        <v>145.1</v>
      </c>
      <c r="F24" s="306">
        <v>80.489999999999995</v>
      </c>
      <c r="G24" s="307">
        <v>34.049999999999997</v>
      </c>
      <c r="H24" s="308">
        <v>0</v>
      </c>
      <c r="I24" s="333">
        <f t="shared" si="0"/>
        <v>325.64</v>
      </c>
      <c r="J24" s="334" t="s">
        <v>86</v>
      </c>
    </row>
    <row r="25" spans="1:12" ht="24" customHeight="1" x14ac:dyDescent="0.35">
      <c r="A25" s="309" t="s">
        <v>209</v>
      </c>
      <c r="B25" s="303" t="s">
        <v>27</v>
      </c>
      <c r="C25" s="304" t="s">
        <v>127</v>
      </c>
      <c r="D25" s="305">
        <v>52</v>
      </c>
      <c r="E25" s="306">
        <v>137.96</v>
      </c>
      <c r="F25" s="306">
        <v>76.58</v>
      </c>
      <c r="G25" s="307">
        <v>47.15</v>
      </c>
      <c r="H25" s="308">
        <v>0</v>
      </c>
      <c r="I25" s="333">
        <f t="shared" si="0"/>
        <v>313.69</v>
      </c>
      <c r="J25" s="334" t="s">
        <v>89</v>
      </c>
    </row>
    <row r="26" spans="1:12" ht="24" customHeight="1" x14ac:dyDescent="0.35">
      <c r="A26" s="293" t="s">
        <v>210</v>
      </c>
      <c r="B26" s="294" t="s">
        <v>27</v>
      </c>
      <c r="C26" s="295" t="s">
        <v>88</v>
      </c>
      <c r="D26" s="296">
        <v>116</v>
      </c>
      <c r="E26" s="297">
        <v>65.7</v>
      </c>
      <c r="F26" s="297">
        <v>98.41</v>
      </c>
      <c r="G26" s="298">
        <v>32.9</v>
      </c>
      <c r="H26" s="299">
        <v>0</v>
      </c>
      <c r="I26" s="329">
        <f t="shared" si="0"/>
        <v>313.01</v>
      </c>
      <c r="J26" s="331" t="s">
        <v>92</v>
      </c>
    </row>
    <row r="27" spans="1:12" ht="24" customHeight="1" x14ac:dyDescent="0.35">
      <c r="A27" s="310" t="s">
        <v>211</v>
      </c>
      <c r="B27" s="294" t="s">
        <v>27</v>
      </c>
      <c r="C27" s="295" t="s">
        <v>76</v>
      </c>
      <c r="D27" s="296">
        <v>98</v>
      </c>
      <c r="E27" s="297">
        <v>72.099999999999994</v>
      </c>
      <c r="F27" s="297">
        <v>86.62</v>
      </c>
      <c r="G27" s="298">
        <v>23.37</v>
      </c>
      <c r="H27" s="299">
        <v>0</v>
      </c>
      <c r="I27" s="329">
        <f t="shared" si="0"/>
        <v>280.09000000000003</v>
      </c>
      <c r="J27" s="332" t="s">
        <v>123</v>
      </c>
    </row>
    <row r="28" spans="1:12" ht="24" customHeight="1" x14ac:dyDescent="0.35">
      <c r="A28" s="293" t="s">
        <v>212</v>
      </c>
      <c r="B28" s="294" t="s">
        <v>27</v>
      </c>
      <c r="C28" s="295" t="s">
        <v>134</v>
      </c>
      <c r="D28" s="296">
        <v>115</v>
      </c>
      <c r="E28" s="311" t="s">
        <v>213</v>
      </c>
      <c r="F28" s="297">
        <v>120.74</v>
      </c>
      <c r="G28" s="298">
        <v>36.159999999999997</v>
      </c>
      <c r="H28" s="299">
        <v>0</v>
      </c>
      <c r="I28" s="329">
        <f>H28+D28+F28+G28</f>
        <v>271.89999999999998</v>
      </c>
      <c r="J28" s="331" t="s">
        <v>124</v>
      </c>
    </row>
    <row r="29" spans="1:12" ht="24" customHeight="1" x14ac:dyDescent="0.35">
      <c r="A29" s="293"/>
      <c r="B29" s="294"/>
      <c r="C29" s="295"/>
      <c r="D29" s="296"/>
      <c r="E29" s="296"/>
      <c r="F29" s="296"/>
      <c r="G29" s="312"/>
      <c r="H29" s="299"/>
      <c r="I29" s="329"/>
      <c r="J29" s="332"/>
    </row>
    <row r="30" spans="1:12" ht="24" customHeight="1" x14ac:dyDescent="0.35">
      <c r="A30" s="293"/>
      <c r="B30" s="294"/>
      <c r="C30" s="295"/>
      <c r="D30" s="296"/>
      <c r="E30" s="296"/>
      <c r="F30" s="296"/>
      <c r="G30" s="312"/>
      <c r="H30" s="299"/>
      <c r="I30" s="329"/>
      <c r="J30" s="332"/>
    </row>
    <row r="31" spans="1:12" ht="24" customHeight="1" x14ac:dyDescent="0.35">
      <c r="A31" s="293"/>
      <c r="B31" s="294"/>
      <c r="C31" s="295"/>
      <c r="D31" s="296"/>
      <c r="E31" s="296"/>
      <c r="F31" s="296"/>
      <c r="G31" s="312"/>
      <c r="H31" s="299"/>
      <c r="I31" s="329"/>
      <c r="J31" s="331"/>
    </row>
    <row r="32" spans="1:12" ht="24" customHeight="1" x14ac:dyDescent="0.35">
      <c r="A32" s="293"/>
      <c r="B32" s="294"/>
      <c r="C32" s="295"/>
      <c r="D32" s="296"/>
      <c r="E32" s="296"/>
      <c r="F32" s="296"/>
      <c r="G32" s="312"/>
      <c r="H32" s="299"/>
      <c r="I32" s="329"/>
      <c r="J32" s="331"/>
    </row>
    <row r="33" spans="1:10" ht="24" customHeight="1" x14ac:dyDescent="0.35">
      <c r="A33" s="293"/>
      <c r="B33" s="294"/>
      <c r="C33" s="295"/>
      <c r="D33" s="296"/>
      <c r="E33" s="296"/>
      <c r="F33" s="296"/>
      <c r="G33" s="312"/>
      <c r="H33" s="299"/>
      <c r="I33" s="329"/>
      <c r="J33" s="332"/>
    </row>
    <row r="34" spans="1:10" ht="24" customHeight="1" x14ac:dyDescent="0.35">
      <c r="A34" s="313"/>
      <c r="B34" s="294"/>
      <c r="C34" s="295"/>
      <c r="D34" s="296"/>
      <c r="E34" s="296"/>
      <c r="F34" s="296"/>
      <c r="G34" s="312"/>
      <c r="H34" s="299"/>
      <c r="I34" s="329"/>
      <c r="J34" s="331"/>
    </row>
    <row r="35" spans="1:10" ht="24" customHeight="1" x14ac:dyDescent="0.35">
      <c r="A35" s="293"/>
      <c r="B35" s="294"/>
      <c r="C35" s="295"/>
      <c r="D35" s="296"/>
      <c r="E35" s="296"/>
      <c r="F35" s="296"/>
      <c r="G35" s="312"/>
      <c r="H35" s="299"/>
      <c r="I35" s="329"/>
      <c r="J35" s="331"/>
    </row>
    <row r="36" spans="1:10" ht="24" customHeight="1" x14ac:dyDescent="0.35">
      <c r="A36" s="293"/>
      <c r="B36" s="294"/>
      <c r="C36" s="295"/>
      <c r="D36" s="296"/>
      <c r="E36" s="296"/>
      <c r="F36" s="296"/>
      <c r="G36" s="312"/>
      <c r="H36" s="299"/>
      <c r="I36" s="329"/>
      <c r="J36" s="331"/>
    </row>
    <row r="37" spans="1:10" ht="24" customHeight="1" x14ac:dyDescent="0.35">
      <c r="A37" s="314"/>
      <c r="B37" s="294"/>
      <c r="C37" s="295"/>
      <c r="D37" s="296"/>
      <c r="E37" s="296"/>
      <c r="F37" s="296"/>
      <c r="G37" s="312"/>
      <c r="H37" s="299"/>
      <c r="I37" s="329"/>
      <c r="J37" s="331"/>
    </row>
    <row r="38" spans="1:10" ht="24" customHeight="1" x14ac:dyDescent="0.35">
      <c r="A38" s="315"/>
      <c r="B38" s="316"/>
      <c r="C38" s="317"/>
      <c r="D38" s="318"/>
      <c r="E38" s="318"/>
      <c r="F38" s="318"/>
      <c r="G38" s="319"/>
      <c r="H38" s="320"/>
      <c r="I38" s="335"/>
      <c r="J38" s="336"/>
    </row>
  </sheetData>
  <mergeCells count="25">
    <mergeCell ref="A1:J1"/>
    <mergeCell ref="B2:H2"/>
    <mergeCell ref="B3:H3"/>
    <mergeCell ref="B4:H4"/>
    <mergeCell ref="B5:H5"/>
    <mergeCell ref="I5:J5"/>
    <mergeCell ref="A13:A15"/>
    <mergeCell ref="B13:B15"/>
    <mergeCell ref="C13:C15"/>
    <mergeCell ref="D13:D14"/>
    <mergeCell ref="E13:E14"/>
    <mergeCell ref="I6:J9"/>
    <mergeCell ref="I10:J11"/>
    <mergeCell ref="I13:J14"/>
    <mergeCell ref="B11:H11"/>
    <mergeCell ref="B12:E12"/>
    <mergeCell ref="F12:J12"/>
    <mergeCell ref="F13:F14"/>
    <mergeCell ref="G13:G14"/>
    <mergeCell ref="H13:H14"/>
    <mergeCell ref="B6:H6"/>
    <mergeCell ref="B7:H7"/>
    <mergeCell ref="B8:H8"/>
    <mergeCell ref="B9:H9"/>
    <mergeCell ref="B10:H10"/>
  </mergeCells>
  <printOptions horizontalCentered="1" verticalCentered="1"/>
  <pageMargins left="0.2" right="0.16" top="0.28000000000000003" bottom="0.24" header="0.2" footer="0.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L44"/>
  <sheetViews>
    <sheetView workbookViewId="0">
      <selection activeCell="L25" sqref="L25"/>
    </sheetView>
  </sheetViews>
  <sheetFormatPr defaultColWidth="9.1796875" defaultRowHeight="14.5" x14ac:dyDescent="0.35"/>
  <cols>
    <col min="1" max="1" width="17.7265625" customWidth="1"/>
    <col min="2" max="2" width="17.54296875" style="187" customWidth="1"/>
    <col min="3" max="3" width="8" customWidth="1"/>
    <col min="4" max="6" width="6.81640625" customWidth="1"/>
    <col min="7" max="7" width="8" customWidth="1"/>
    <col min="8" max="8" width="7.7265625" customWidth="1"/>
    <col min="9" max="9" width="9.54296875" style="187" customWidth="1"/>
    <col min="10" max="10" width="8.1796875" customWidth="1"/>
  </cols>
  <sheetData>
    <row r="1" spans="1:10" ht="32.25" customHeight="1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214</v>
      </c>
      <c r="C2" s="81"/>
      <c r="D2" s="81"/>
      <c r="E2" s="81"/>
      <c r="F2" s="81"/>
      <c r="G2" s="81"/>
      <c r="H2" s="82"/>
      <c r="I2" s="209" t="s">
        <v>24</v>
      </c>
      <c r="J2" s="246" t="s">
        <v>107</v>
      </c>
    </row>
    <row r="3" spans="1:10" ht="15.5" x14ac:dyDescent="0.35">
      <c r="A3" s="83" t="s">
        <v>26</v>
      </c>
      <c r="B3" s="188" t="s">
        <v>27</v>
      </c>
      <c r="C3" s="85"/>
      <c r="D3" s="85"/>
      <c r="E3" s="85"/>
      <c r="F3" s="85"/>
      <c r="G3" s="85"/>
      <c r="H3" s="86"/>
      <c r="I3" s="210" t="s">
        <v>28</v>
      </c>
      <c r="J3" s="136" t="s">
        <v>215</v>
      </c>
    </row>
    <row r="4" spans="1:10" ht="15.5" x14ac:dyDescent="0.35">
      <c r="A4" s="83" t="s">
        <v>30</v>
      </c>
      <c r="B4" s="174">
        <v>41209</v>
      </c>
      <c r="C4" s="85"/>
      <c r="D4" s="85"/>
      <c r="E4" s="85"/>
      <c r="F4" s="85"/>
      <c r="G4" s="85"/>
      <c r="H4" s="86"/>
      <c r="I4" s="210" t="s">
        <v>32</v>
      </c>
      <c r="J4" s="136" t="s">
        <v>69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211"/>
      <c r="J5" s="138"/>
    </row>
    <row r="6" spans="1:10" ht="13.5" customHeight="1" x14ac:dyDescent="0.35">
      <c r="A6" s="88" t="s">
        <v>35</v>
      </c>
      <c r="B6" s="189">
        <v>13</v>
      </c>
      <c r="C6" s="91"/>
      <c r="D6" s="91"/>
      <c r="E6" s="91"/>
      <c r="F6" s="91"/>
      <c r="G6" s="91"/>
      <c r="H6" s="92"/>
      <c r="I6" s="212" t="s">
        <v>216</v>
      </c>
      <c r="J6" s="140"/>
    </row>
    <row r="7" spans="1:10" ht="13.5" customHeight="1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213" t="s">
        <v>217</v>
      </c>
      <c r="J7" s="142"/>
    </row>
    <row r="8" spans="1:10" ht="15.5" x14ac:dyDescent="0.35">
      <c r="A8" s="93" t="s">
        <v>38</v>
      </c>
      <c r="B8" s="189"/>
      <c r="C8" s="91"/>
      <c r="D8" s="91"/>
      <c r="E8" s="91"/>
      <c r="F8" s="91"/>
      <c r="G8" s="91"/>
      <c r="H8" s="86"/>
      <c r="I8" s="213" t="s">
        <v>218</v>
      </c>
      <c r="J8" s="142"/>
    </row>
    <row r="9" spans="1:10" ht="13.5" customHeight="1" x14ac:dyDescent="0.35">
      <c r="A9" s="93" t="s">
        <v>40</v>
      </c>
      <c r="B9" s="189"/>
      <c r="C9" s="91"/>
      <c r="D9" s="91"/>
      <c r="E9" s="91"/>
      <c r="F9" s="91"/>
      <c r="G9" s="91"/>
      <c r="H9" s="85"/>
      <c r="I9" s="214" t="s">
        <v>219</v>
      </c>
      <c r="J9" s="144"/>
    </row>
    <row r="10" spans="1:10" ht="14.25" customHeight="1" x14ac:dyDescent="0.35">
      <c r="A10" s="96" t="s">
        <v>42</v>
      </c>
      <c r="B10" s="94"/>
      <c r="C10" s="86"/>
      <c r="D10" s="86"/>
      <c r="E10" s="86"/>
      <c r="F10" s="86"/>
      <c r="G10" s="86"/>
      <c r="H10" s="86"/>
      <c r="I10" s="215"/>
      <c r="J10" s="146"/>
    </row>
    <row r="11" spans="1:10" ht="15.5" x14ac:dyDescent="0.35">
      <c r="A11" s="88" t="s">
        <v>44</v>
      </c>
      <c r="B11" s="90" t="s">
        <v>59</v>
      </c>
      <c r="C11" s="91"/>
      <c r="D11" s="91"/>
      <c r="E11" s="91"/>
      <c r="F11" s="91"/>
      <c r="G11" s="91"/>
      <c r="H11" s="91"/>
      <c r="I11" s="216"/>
      <c r="J11" s="147"/>
    </row>
    <row r="12" spans="1:10" ht="15.5" x14ac:dyDescent="0.35">
      <c r="A12" s="97" t="s">
        <v>46</v>
      </c>
      <c r="B12" s="90" t="s">
        <v>220</v>
      </c>
      <c r="C12" s="86"/>
      <c r="D12" s="86"/>
      <c r="E12" s="86"/>
      <c r="F12" s="99"/>
      <c r="G12" s="100" t="s">
        <v>158</v>
      </c>
      <c r="H12" s="101"/>
      <c r="I12" s="211"/>
      <c r="J12" s="138"/>
    </row>
    <row r="13" spans="1:10" x14ac:dyDescent="0.35">
      <c r="A13" s="736" t="s">
        <v>199</v>
      </c>
      <c r="B13" s="738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39"/>
      <c r="C14" s="175" t="s">
        <v>227</v>
      </c>
      <c r="D14" s="108"/>
      <c r="E14" s="109"/>
      <c r="F14" s="108"/>
      <c r="G14" s="109"/>
      <c r="H14" s="110"/>
      <c r="I14" s="279" t="s">
        <v>57</v>
      </c>
      <c r="J14" s="182" t="s">
        <v>58</v>
      </c>
    </row>
    <row r="15" spans="1:10" ht="20.149999999999999" customHeight="1" x14ac:dyDescent="0.35">
      <c r="A15" s="242" t="s">
        <v>204</v>
      </c>
      <c r="B15" s="229" t="s">
        <v>170</v>
      </c>
      <c r="C15" s="177" t="s">
        <v>171</v>
      </c>
      <c r="D15" s="154">
        <v>30</v>
      </c>
      <c r="E15" s="155">
        <v>277.39</v>
      </c>
      <c r="F15" s="156">
        <v>108.71</v>
      </c>
      <c r="G15" s="157">
        <v>25.78</v>
      </c>
      <c r="H15" s="157">
        <v>89.63</v>
      </c>
      <c r="I15" s="217">
        <f t="shared" ref="I15:I27" si="0">D15+E15+F15+G15+H15</f>
        <v>531.51</v>
      </c>
      <c r="J15" s="271" t="s">
        <v>61</v>
      </c>
    </row>
    <row r="16" spans="1:10" ht="20.149999999999999" customHeight="1" x14ac:dyDescent="0.35">
      <c r="A16" s="242" t="s">
        <v>205</v>
      </c>
      <c r="B16" s="203" t="s">
        <v>27</v>
      </c>
      <c r="C16" s="205" t="s">
        <v>82</v>
      </c>
      <c r="D16" s="114">
        <v>132</v>
      </c>
      <c r="E16" s="115">
        <v>219.4</v>
      </c>
      <c r="F16" s="116">
        <v>99.21</v>
      </c>
      <c r="G16" s="117">
        <v>0</v>
      </c>
      <c r="H16" s="117">
        <v>52.55</v>
      </c>
      <c r="I16" s="219">
        <f t="shared" si="0"/>
        <v>503.15999999999997</v>
      </c>
      <c r="J16" s="272" t="s">
        <v>64</v>
      </c>
    </row>
    <row r="17" spans="1:12" ht="20.149999999999999" customHeight="1" x14ac:dyDescent="0.35">
      <c r="A17" s="120" t="s">
        <v>228</v>
      </c>
      <c r="B17" s="202" t="s">
        <v>27</v>
      </c>
      <c r="C17" s="179" t="s">
        <v>127</v>
      </c>
      <c r="D17" s="122">
        <v>105</v>
      </c>
      <c r="E17" s="123">
        <v>236.31</v>
      </c>
      <c r="F17" s="123">
        <v>123.53</v>
      </c>
      <c r="G17" s="124">
        <v>25.58</v>
      </c>
      <c r="H17" s="125">
        <v>0</v>
      </c>
      <c r="I17" s="219">
        <f t="shared" si="0"/>
        <v>490.42</v>
      </c>
      <c r="J17" s="273" t="s">
        <v>69</v>
      </c>
    </row>
    <row r="18" spans="1:12" ht="20.149999999999999" customHeight="1" x14ac:dyDescent="0.35">
      <c r="A18" s="243" t="s">
        <v>229</v>
      </c>
      <c r="B18" s="203"/>
      <c r="C18" s="179"/>
      <c r="D18" s="122">
        <v>132</v>
      </c>
      <c r="E18" s="123">
        <v>206.63</v>
      </c>
      <c r="F18" s="124">
        <v>114.73</v>
      </c>
      <c r="G18" s="125">
        <v>33.32</v>
      </c>
      <c r="H18" s="125">
        <v>0</v>
      </c>
      <c r="I18" s="219">
        <f t="shared" si="0"/>
        <v>486.68</v>
      </c>
      <c r="J18" s="173" t="s">
        <v>72</v>
      </c>
      <c r="L18" t="s">
        <v>181</v>
      </c>
    </row>
    <row r="19" spans="1:12" ht="20.149999999999999" customHeight="1" x14ac:dyDescent="0.35">
      <c r="A19" s="242" t="s">
        <v>200</v>
      </c>
      <c r="B19" s="203" t="s">
        <v>27</v>
      </c>
      <c r="C19" s="179" t="s">
        <v>60</v>
      </c>
      <c r="D19" s="122">
        <v>129</v>
      </c>
      <c r="E19" s="123">
        <v>217.05</v>
      </c>
      <c r="F19" s="124">
        <v>97.15</v>
      </c>
      <c r="G19" s="125">
        <v>20.99</v>
      </c>
      <c r="H19" s="125">
        <v>0</v>
      </c>
      <c r="I19" s="219">
        <f t="shared" si="0"/>
        <v>464.19000000000005</v>
      </c>
      <c r="J19" s="274" t="s">
        <v>75</v>
      </c>
    </row>
    <row r="20" spans="1:12" ht="20.149999999999999" customHeight="1" x14ac:dyDescent="0.35">
      <c r="A20" s="178" t="s">
        <v>201</v>
      </c>
      <c r="B20" s="203" t="s">
        <v>27</v>
      </c>
      <c r="C20" s="179" t="s">
        <v>79</v>
      </c>
      <c r="D20" s="122">
        <v>129</v>
      </c>
      <c r="E20" s="123">
        <v>219.2</v>
      </c>
      <c r="F20" s="124">
        <v>94.89</v>
      </c>
      <c r="G20" s="125">
        <v>16.21</v>
      </c>
      <c r="H20" s="125">
        <v>0</v>
      </c>
      <c r="I20" s="219">
        <f t="shared" si="0"/>
        <v>459.29999999999995</v>
      </c>
      <c r="J20" s="173" t="s">
        <v>77</v>
      </c>
    </row>
    <row r="21" spans="1:12" ht="20.149999999999999" customHeight="1" x14ac:dyDescent="0.35">
      <c r="A21" s="277" t="s">
        <v>230</v>
      </c>
      <c r="B21" s="203" t="s">
        <v>66</v>
      </c>
      <c r="C21" s="179" t="s">
        <v>74</v>
      </c>
      <c r="D21" s="119">
        <v>120</v>
      </c>
      <c r="E21" s="123">
        <v>192</v>
      </c>
      <c r="F21" s="124">
        <v>84.78</v>
      </c>
      <c r="G21" s="125">
        <v>0</v>
      </c>
      <c r="H21" s="125">
        <v>60.95</v>
      </c>
      <c r="I21" s="219">
        <f t="shared" si="0"/>
        <v>457.72999999999996</v>
      </c>
      <c r="J21" s="274" t="s">
        <v>80</v>
      </c>
    </row>
    <row r="22" spans="1:12" ht="20.149999999999999" customHeight="1" x14ac:dyDescent="0.35">
      <c r="A22" s="232" t="s">
        <v>207</v>
      </c>
      <c r="B22" s="203" t="s">
        <v>27</v>
      </c>
      <c r="C22" s="179" t="s">
        <v>122</v>
      </c>
      <c r="D22" s="114">
        <v>120</v>
      </c>
      <c r="E22" s="115">
        <v>202.22</v>
      </c>
      <c r="F22" s="116">
        <v>87.38</v>
      </c>
      <c r="G22" s="117">
        <v>21.75</v>
      </c>
      <c r="H22" s="117">
        <v>0</v>
      </c>
      <c r="I22" s="219">
        <f t="shared" si="0"/>
        <v>431.35</v>
      </c>
      <c r="J22" s="173" t="s">
        <v>83</v>
      </c>
    </row>
    <row r="23" spans="1:12" ht="20.149999999999999" customHeight="1" x14ac:dyDescent="0.35">
      <c r="A23" s="178" t="s">
        <v>211</v>
      </c>
      <c r="B23" s="203" t="s">
        <v>27</v>
      </c>
      <c r="C23" s="179" t="s">
        <v>76</v>
      </c>
      <c r="D23" s="122">
        <v>118</v>
      </c>
      <c r="E23" s="123">
        <v>161.5</v>
      </c>
      <c r="F23" s="124">
        <v>92.92</v>
      </c>
      <c r="G23" s="125">
        <v>0</v>
      </c>
      <c r="H23" s="125">
        <v>0</v>
      </c>
      <c r="I23" s="219">
        <f t="shared" si="0"/>
        <v>372.42</v>
      </c>
      <c r="J23" s="173" t="s">
        <v>86</v>
      </c>
    </row>
    <row r="24" spans="1:12" ht="20.149999999999999" customHeight="1" x14ac:dyDescent="0.35">
      <c r="A24" s="178" t="s">
        <v>231</v>
      </c>
      <c r="B24" s="196" t="s">
        <v>27</v>
      </c>
      <c r="C24" s="179" t="s">
        <v>71</v>
      </c>
      <c r="D24" s="122">
        <v>116</v>
      </c>
      <c r="E24" s="123">
        <v>120.7</v>
      </c>
      <c r="F24" s="124">
        <v>103.82</v>
      </c>
      <c r="G24" s="125">
        <v>12.02</v>
      </c>
      <c r="H24" s="125">
        <v>0</v>
      </c>
      <c r="I24" s="219">
        <f t="shared" si="0"/>
        <v>352.53999999999996</v>
      </c>
      <c r="J24" s="173" t="s">
        <v>89</v>
      </c>
    </row>
    <row r="25" spans="1:12" ht="20.149999999999999" customHeight="1" x14ac:dyDescent="0.35">
      <c r="A25" s="232" t="s">
        <v>210</v>
      </c>
      <c r="B25" s="203"/>
      <c r="C25" s="278"/>
      <c r="D25" s="122">
        <v>114</v>
      </c>
      <c r="E25" s="123">
        <v>156.4</v>
      </c>
      <c r="F25" s="124">
        <v>71.099999999999994</v>
      </c>
      <c r="G25" s="125">
        <v>0</v>
      </c>
      <c r="H25" s="125">
        <v>0</v>
      </c>
      <c r="I25" s="219">
        <f t="shared" si="0"/>
        <v>341.5</v>
      </c>
      <c r="J25" s="173" t="s">
        <v>92</v>
      </c>
    </row>
    <row r="26" spans="1:12" ht="20.149999999999999" customHeight="1" x14ac:dyDescent="0.35">
      <c r="A26" s="242" t="s">
        <v>232</v>
      </c>
      <c r="B26" s="203"/>
      <c r="C26" s="199"/>
      <c r="D26" s="122">
        <v>66</v>
      </c>
      <c r="E26" s="123">
        <v>101.2</v>
      </c>
      <c r="F26" s="124">
        <v>87.17</v>
      </c>
      <c r="G26" s="125">
        <v>0</v>
      </c>
      <c r="H26" s="125">
        <v>0</v>
      </c>
      <c r="I26" s="219">
        <f t="shared" si="0"/>
        <v>254.37</v>
      </c>
      <c r="J26" s="173" t="s">
        <v>123</v>
      </c>
    </row>
    <row r="27" spans="1:12" ht="20.149999999999999" customHeight="1" x14ac:dyDescent="0.35">
      <c r="A27" s="198" t="s">
        <v>233</v>
      </c>
      <c r="B27" s="203" t="s">
        <v>27</v>
      </c>
      <c r="C27" s="199"/>
      <c r="D27" s="122">
        <v>78</v>
      </c>
      <c r="E27" s="123">
        <v>0</v>
      </c>
      <c r="F27" s="124">
        <v>15.4</v>
      </c>
      <c r="G27" s="125">
        <v>0</v>
      </c>
      <c r="H27" s="125">
        <v>0</v>
      </c>
      <c r="I27" s="219">
        <f t="shared" si="0"/>
        <v>93.4</v>
      </c>
      <c r="J27" s="173" t="s">
        <v>124</v>
      </c>
    </row>
    <row r="28" spans="1:12" ht="20.149999999999999" customHeight="1" x14ac:dyDescent="0.35">
      <c r="A28" s="178"/>
      <c r="B28" s="202"/>
      <c r="C28" s="179"/>
      <c r="D28" s="234"/>
      <c r="E28" s="120"/>
      <c r="F28" s="122"/>
      <c r="G28" s="127"/>
      <c r="H28" s="127"/>
      <c r="I28" s="240"/>
      <c r="J28" s="221"/>
    </row>
    <row r="29" spans="1:12" ht="20.149999999999999" customHeight="1" x14ac:dyDescent="0.35">
      <c r="A29" s="178"/>
      <c r="B29" s="203"/>
      <c r="C29" s="179"/>
      <c r="D29" s="122"/>
      <c r="E29" s="122"/>
      <c r="F29" s="120"/>
      <c r="G29" s="127"/>
      <c r="H29" s="127"/>
      <c r="I29" s="240"/>
      <c r="J29" s="221"/>
    </row>
    <row r="30" spans="1:12" ht="20.149999999999999" customHeight="1" x14ac:dyDescent="0.35">
      <c r="A30" s="178"/>
      <c r="B30" s="202"/>
      <c r="C30" s="179"/>
      <c r="D30" s="122"/>
      <c r="E30" s="231"/>
      <c r="F30" s="120"/>
      <c r="G30" s="127"/>
      <c r="H30" s="127"/>
      <c r="I30" s="240"/>
      <c r="J30" s="221"/>
    </row>
    <row r="31" spans="1:12" ht="20.149999999999999" customHeight="1" x14ac:dyDescent="0.35">
      <c r="A31" s="235"/>
      <c r="B31" s="202"/>
      <c r="C31" s="205"/>
      <c r="D31" s="114"/>
      <c r="E31" s="204"/>
      <c r="F31" s="169"/>
      <c r="G31" s="241"/>
      <c r="H31" s="171"/>
      <c r="I31" s="240"/>
      <c r="J31" s="222"/>
    </row>
    <row r="32" spans="1:12" ht="20.149999999999999" customHeight="1" x14ac:dyDescent="0.35">
      <c r="A32" s="178"/>
      <c r="B32" s="203"/>
      <c r="C32" s="179"/>
      <c r="D32" s="122"/>
      <c r="E32" s="122"/>
      <c r="F32" s="120"/>
      <c r="G32" s="127"/>
      <c r="H32" s="127"/>
      <c r="I32" s="237"/>
      <c r="J32" s="221"/>
    </row>
    <row r="33" spans="1:10" ht="20.149999999999999" customHeight="1" x14ac:dyDescent="0.35">
      <c r="A33" s="178"/>
      <c r="B33" s="203"/>
      <c r="C33" s="179"/>
      <c r="D33" s="122"/>
      <c r="E33" s="122"/>
      <c r="F33" s="120"/>
      <c r="G33" s="127"/>
      <c r="H33" s="127"/>
      <c r="I33" s="237"/>
      <c r="J33" s="221"/>
    </row>
    <row r="34" spans="1:10" ht="20.149999999999999" customHeight="1" x14ac:dyDescent="0.35">
      <c r="A34" s="119"/>
      <c r="B34" s="206"/>
      <c r="C34" s="179"/>
      <c r="D34" s="122"/>
      <c r="E34" s="122"/>
      <c r="F34" s="120"/>
      <c r="G34" s="127"/>
      <c r="H34" s="127"/>
      <c r="I34" s="219"/>
      <c r="J34" s="221"/>
    </row>
    <row r="35" spans="1:10" ht="20.149999999999999" customHeight="1" x14ac:dyDescent="0.35">
      <c r="A35" s="159"/>
      <c r="B35" s="204"/>
      <c r="C35" s="170"/>
      <c r="D35" s="114"/>
      <c r="E35" s="114"/>
      <c r="F35" s="169"/>
      <c r="G35" s="171"/>
      <c r="H35" s="171"/>
      <c r="I35" s="225"/>
      <c r="J35" s="226"/>
    </row>
    <row r="36" spans="1:10" ht="20.149999999999999" customHeight="1" x14ac:dyDescent="0.35">
      <c r="A36" s="119"/>
      <c r="B36" s="206"/>
      <c r="C36" s="121"/>
      <c r="D36" s="122"/>
      <c r="E36" s="122"/>
      <c r="F36" s="120"/>
      <c r="G36" s="127"/>
      <c r="H36" s="127"/>
      <c r="I36" s="227"/>
      <c r="J36" s="184"/>
    </row>
    <row r="37" spans="1:10" ht="20.149999999999999" customHeight="1" x14ac:dyDescent="0.35">
      <c r="A37" s="119"/>
      <c r="B37" s="206"/>
      <c r="C37" s="121"/>
      <c r="D37" s="122"/>
      <c r="E37" s="122"/>
      <c r="F37" s="120"/>
      <c r="G37" s="127"/>
      <c r="H37" s="127"/>
      <c r="I37" s="227"/>
      <c r="J37" s="184"/>
    </row>
    <row r="38" spans="1:10" ht="20.149999999999999" customHeight="1" x14ac:dyDescent="0.35">
      <c r="A38" s="159"/>
      <c r="B38" s="203"/>
      <c r="C38" s="121"/>
      <c r="D38" s="122"/>
      <c r="E38" s="122"/>
      <c r="F38" s="120"/>
      <c r="G38" s="127"/>
      <c r="H38" s="127"/>
      <c r="I38" s="227"/>
      <c r="J38" s="184"/>
    </row>
    <row r="39" spans="1:10" ht="20.149999999999999" customHeight="1" x14ac:dyDescent="0.35">
      <c r="A39" s="119"/>
      <c r="B39" s="203"/>
      <c r="C39" s="121"/>
      <c r="D39" s="122"/>
      <c r="E39" s="122"/>
      <c r="F39" s="120"/>
      <c r="G39" s="127"/>
      <c r="H39" s="127"/>
      <c r="I39" s="227"/>
      <c r="J39" s="184"/>
    </row>
    <row r="40" spans="1:10" ht="20.149999999999999" customHeight="1" x14ac:dyDescent="0.35">
      <c r="A40" s="119"/>
      <c r="B40" s="206"/>
      <c r="C40" s="121"/>
      <c r="D40" s="122"/>
      <c r="E40" s="122"/>
      <c r="F40" s="120"/>
      <c r="G40" s="127"/>
      <c r="H40" s="127"/>
      <c r="I40" s="227"/>
      <c r="J40" s="184"/>
    </row>
    <row r="41" spans="1:10" ht="20.149999999999999" customHeight="1" x14ac:dyDescent="0.35">
      <c r="A41" s="159"/>
      <c r="B41" s="203"/>
      <c r="C41" s="121"/>
      <c r="D41" s="122"/>
      <c r="E41" s="122"/>
      <c r="F41" s="120"/>
      <c r="G41" s="127"/>
      <c r="H41" s="127"/>
      <c r="I41" s="227"/>
      <c r="J41" s="184"/>
    </row>
    <row r="42" spans="1:10" ht="20.149999999999999" customHeight="1" x14ac:dyDescent="0.35">
      <c r="A42" s="119"/>
      <c r="B42" s="203"/>
      <c r="C42" s="121"/>
      <c r="D42" s="122"/>
      <c r="E42" s="122"/>
      <c r="F42" s="120"/>
      <c r="G42" s="127"/>
      <c r="H42" s="127"/>
      <c r="I42" s="227"/>
      <c r="J42" s="184"/>
    </row>
    <row r="43" spans="1:10" ht="20.149999999999999" customHeight="1" x14ac:dyDescent="0.35">
      <c r="A43" s="119"/>
      <c r="B43" s="203"/>
      <c r="C43" s="121"/>
      <c r="D43" s="122"/>
      <c r="E43" s="122"/>
      <c r="F43" s="120"/>
      <c r="G43" s="127"/>
      <c r="H43" s="127"/>
      <c r="I43" s="227"/>
      <c r="J43" s="184"/>
    </row>
    <row r="44" spans="1:10" ht="20.149999999999999" customHeight="1" x14ac:dyDescent="0.35">
      <c r="A44" s="129"/>
      <c r="B44" s="208"/>
      <c r="C44" s="131"/>
      <c r="D44" s="132"/>
      <c r="E44" s="132"/>
      <c r="F44" s="130"/>
      <c r="G44" s="133"/>
      <c r="H44" s="133"/>
      <c r="I44" s="228"/>
      <c r="J44" s="185"/>
    </row>
  </sheetData>
  <mergeCells count="4">
    <mergeCell ref="A1:J1"/>
    <mergeCell ref="I13:J13"/>
    <mergeCell ref="A13:A14"/>
    <mergeCell ref="B13:B14"/>
  </mergeCells>
  <printOptions horizontalCentered="1" verticalCentered="1"/>
  <pageMargins left="0.31" right="0.31" top="0.24" bottom="0.24" header="0.19" footer="0.21"/>
  <pageSetup paperSize="9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L44"/>
  <sheetViews>
    <sheetView workbookViewId="0">
      <selection activeCell="M22" sqref="M22"/>
    </sheetView>
  </sheetViews>
  <sheetFormatPr defaultColWidth="9.1796875" defaultRowHeight="14.5" x14ac:dyDescent="0.35"/>
  <cols>
    <col min="1" max="1" width="17.7265625" customWidth="1"/>
    <col min="2" max="2" width="17.81640625" style="187" customWidth="1"/>
    <col min="3" max="3" width="7.7265625" customWidth="1"/>
    <col min="4" max="8" width="6.81640625" customWidth="1"/>
    <col min="9" max="9" width="10.26953125" style="187" customWidth="1"/>
    <col min="10" max="10" width="8.1796875" customWidth="1"/>
  </cols>
  <sheetData>
    <row r="1" spans="1:10" ht="32.25" customHeight="1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214</v>
      </c>
      <c r="C2" s="81"/>
      <c r="D2" s="81"/>
      <c r="E2" s="81"/>
      <c r="F2" s="81"/>
      <c r="G2" s="81"/>
      <c r="H2" s="82"/>
      <c r="I2" s="209" t="s">
        <v>24</v>
      </c>
      <c r="J2" s="246" t="s">
        <v>163</v>
      </c>
    </row>
    <row r="3" spans="1:10" ht="15.5" x14ac:dyDescent="0.35">
      <c r="A3" s="83" t="s">
        <v>26</v>
      </c>
      <c r="B3" s="188" t="s">
        <v>27</v>
      </c>
      <c r="C3" s="85"/>
      <c r="D3" s="85"/>
      <c r="E3" s="85"/>
      <c r="F3" s="85"/>
      <c r="G3" s="85"/>
      <c r="H3" s="86"/>
      <c r="I3" s="210" t="s">
        <v>28</v>
      </c>
      <c r="J3" s="136" t="s">
        <v>215</v>
      </c>
    </row>
    <row r="4" spans="1:10" ht="15.5" x14ac:dyDescent="0.35">
      <c r="A4" s="83" t="s">
        <v>30</v>
      </c>
      <c r="B4" s="174">
        <v>41104</v>
      </c>
      <c r="C4" s="85"/>
      <c r="D4" s="85"/>
      <c r="E4" s="85"/>
      <c r="F4" s="85"/>
      <c r="G4" s="85"/>
      <c r="H4" s="86"/>
      <c r="I4" s="210" t="s">
        <v>32</v>
      </c>
      <c r="J4" s="136" t="s">
        <v>64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211"/>
      <c r="J5" s="138"/>
    </row>
    <row r="6" spans="1:10" ht="13.5" customHeight="1" x14ac:dyDescent="0.35">
      <c r="A6" s="88" t="s">
        <v>35</v>
      </c>
      <c r="B6" s="189"/>
      <c r="C6" s="91"/>
      <c r="D6" s="91"/>
      <c r="E6" s="91"/>
      <c r="F6" s="91"/>
      <c r="G6" s="91"/>
      <c r="H6" s="92"/>
      <c r="I6" s="212" t="s">
        <v>216</v>
      </c>
      <c r="J6" s="140"/>
    </row>
    <row r="7" spans="1:10" ht="13.5" customHeight="1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213" t="s">
        <v>217</v>
      </c>
      <c r="J7" s="142"/>
    </row>
    <row r="8" spans="1:10" ht="15.5" x14ac:dyDescent="0.35">
      <c r="A8" s="93" t="s">
        <v>38</v>
      </c>
      <c r="B8" s="189"/>
      <c r="C8" s="91"/>
      <c r="D8" s="91"/>
      <c r="E8" s="91"/>
      <c r="F8" s="91"/>
      <c r="G8" s="91"/>
      <c r="H8" s="86"/>
      <c r="I8" s="213" t="s">
        <v>218</v>
      </c>
      <c r="J8" s="142"/>
    </row>
    <row r="9" spans="1:10" ht="13.5" customHeight="1" x14ac:dyDescent="0.35">
      <c r="A9" s="93" t="s">
        <v>40</v>
      </c>
      <c r="B9" s="189"/>
      <c r="C9" s="91"/>
      <c r="D9" s="91"/>
      <c r="E9" s="91"/>
      <c r="F9" s="91"/>
      <c r="G9" s="91"/>
      <c r="H9" s="85"/>
      <c r="I9" s="214" t="s">
        <v>219</v>
      </c>
      <c r="J9" s="144"/>
    </row>
    <row r="10" spans="1:10" ht="14.25" customHeight="1" x14ac:dyDescent="0.35">
      <c r="A10" s="96" t="s">
        <v>42</v>
      </c>
      <c r="B10" s="190"/>
      <c r="C10" s="86"/>
      <c r="D10" s="86"/>
      <c r="E10" s="86"/>
      <c r="F10" s="86"/>
      <c r="G10" s="86"/>
      <c r="H10" s="86"/>
      <c r="I10" s="215"/>
      <c r="J10" s="146"/>
    </row>
    <row r="11" spans="1:10" ht="15.5" x14ac:dyDescent="0.35">
      <c r="A11" s="88" t="s">
        <v>44</v>
      </c>
      <c r="B11" s="90" t="s">
        <v>59</v>
      </c>
      <c r="C11" s="91"/>
      <c r="D11" s="91"/>
      <c r="E11" s="91"/>
      <c r="F11" s="91"/>
      <c r="G11" s="91"/>
      <c r="H11" s="91"/>
      <c r="I11" s="216"/>
      <c r="J11" s="147"/>
    </row>
    <row r="12" spans="1:10" ht="15.5" x14ac:dyDescent="0.35">
      <c r="A12" s="97" t="s">
        <v>46</v>
      </c>
      <c r="B12" s="191" t="s">
        <v>234</v>
      </c>
      <c r="C12" s="86"/>
      <c r="D12" s="86"/>
      <c r="E12" s="86"/>
      <c r="F12" s="99"/>
      <c r="G12" s="740" t="s">
        <v>235</v>
      </c>
      <c r="H12" s="741"/>
      <c r="I12" s="741"/>
      <c r="J12" s="742"/>
    </row>
    <row r="13" spans="1:10" x14ac:dyDescent="0.35">
      <c r="A13" s="736" t="s">
        <v>199</v>
      </c>
      <c r="B13" s="738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39"/>
      <c r="C14" s="175" t="s">
        <v>227</v>
      </c>
      <c r="D14" s="108"/>
      <c r="E14" s="109"/>
      <c r="F14" s="108"/>
      <c r="G14" s="109"/>
      <c r="H14" s="110"/>
      <c r="I14" s="181" t="s">
        <v>57</v>
      </c>
      <c r="J14" s="182" t="s">
        <v>58</v>
      </c>
    </row>
    <row r="15" spans="1:10" ht="20.149999999999999" customHeight="1" x14ac:dyDescent="0.35">
      <c r="A15" s="242" t="s">
        <v>205</v>
      </c>
      <c r="B15" s="229" t="s">
        <v>27</v>
      </c>
      <c r="C15" s="177" t="s">
        <v>82</v>
      </c>
      <c r="D15" s="154">
        <v>128</v>
      </c>
      <c r="E15" s="261">
        <v>287.5</v>
      </c>
      <c r="F15" s="262">
        <v>81.25</v>
      </c>
      <c r="G15" s="263">
        <v>0.86</v>
      </c>
      <c r="H15" s="263">
        <v>68.36</v>
      </c>
      <c r="I15" s="247">
        <f t="shared" ref="I15:I27" si="0">D15+E15+F15+G15+H15</f>
        <v>565.97</v>
      </c>
      <c r="J15" s="271" t="s">
        <v>61</v>
      </c>
    </row>
    <row r="16" spans="1:10" ht="20.149999999999999" customHeight="1" x14ac:dyDescent="0.35">
      <c r="A16" s="242" t="s">
        <v>200</v>
      </c>
      <c r="B16" s="203" t="s">
        <v>27</v>
      </c>
      <c r="C16" s="179" t="s">
        <v>60</v>
      </c>
      <c r="D16" s="114">
        <v>136</v>
      </c>
      <c r="E16" s="264">
        <v>274.02</v>
      </c>
      <c r="F16" s="265">
        <v>102.4</v>
      </c>
      <c r="G16" s="266">
        <v>25.71</v>
      </c>
      <c r="H16" s="266">
        <v>0</v>
      </c>
      <c r="I16" s="249">
        <f t="shared" si="0"/>
        <v>538.13</v>
      </c>
      <c r="J16" s="272" t="s">
        <v>64</v>
      </c>
    </row>
    <row r="17" spans="1:12" ht="20.149999999999999" customHeight="1" x14ac:dyDescent="0.35">
      <c r="A17" s="242" t="s">
        <v>231</v>
      </c>
      <c r="B17" s="203" t="s">
        <v>27</v>
      </c>
      <c r="C17" s="179" t="s">
        <v>71</v>
      </c>
      <c r="D17" s="122">
        <v>125</v>
      </c>
      <c r="E17" s="267">
        <v>267.2</v>
      </c>
      <c r="F17" s="268">
        <v>109.4</v>
      </c>
      <c r="G17" s="269">
        <v>15.07</v>
      </c>
      <c r="H17" s="269">
        <v>0</v>
      </c>
      <c r="I17" s="249">
        <f t="shared" si="0"/>
        <v>516.67000000000007</v>
      </c>
      <c r="J17" s="273" t="s">
        <v>69</v>
      </c>
    </row>
    <row r="18" spans="1:12" ht="20.149999999999999" customHeight="1" x14ac:dyDescent="0.35">
      <c r="A18" s="242" t="s">
        <v>201</v>
      </c>
      <c r="B18" s="203" t="s">
        <v>27</v>
      </c>
      <c r="C18" s="179" t="s">
        <v>79</v>
      </c>
      <c r="D18" s="122">
        <v>125</v>
      </c>
      <c r="E18" s="267">
        <v>257.60000000000002</v>
      </c>
      <c r="F18" s="268">
        <v>86.91</v>
      </c>
      <c r="G18" s="269">
        <v>19.649999999999999</v>
      </c>
      <c r="H18" s="269">
        <v>0</v>
      </c>
      <c r="I18" s="249">
        <f t="shared" si="0"/>
        <v>489.15999999999997</v>
      </c>
      <c r="J18" s="173" t="s">
        <v>72</v>
      </c>
      <c r="L18" t="s">
        <v>181</v>
      </c>
    </row>
    <row r="19" spans="1:12" ht="20.149999999999999" customHeight="1" x14ac:dyDescent="0.35">
      <c r="A19" s="242" t="s">
        <v>204</v>
      </c>
      <c r="B19" s="203" t="s">
        <v>170</v>
      </c>
      <c r="C19" s="179" t="s">
        <v>171</v>
      </c>
      <c r="D19" s="122">
        <v>116</v>
      </c>
      <c r="E19" s="267">
        <v>231.39</v>
      </c>
      <c r="F19" s="268">
        <v>103.03</v>
      </c>
      <c r="G19" s="269">
        <v>36.119999999999997</v>
      </c>
      <c r="H19" s="269">
        <v>0</v>
      </c>
      <c r="I19" s="249">
        <f t="shared" si="0"/>
        <v>486.53999999999996</v>
      </c>
      <c r="J19" s="274" t="s">
        <v>75</v>
      </c>
    </row>
    <row r="20" spans="1:12" ht="20.149999999999999" customHeight="1" x14ac:dyDescent="0.35">
      <c r="A20" s="242" t="s">
        <v>212</v>
      </c>
      <c r="B20" s="203" t="s">
        <v>27</v>
      </c>
      <c r="C20" s="179" t="s">
        <v>134</v>
      </c>
      <c r="D20" s="122">
        <v>109</v>
      </c>
      <c r="E20" s="244">
        <v>266.49</v>
      </c>
      <c r="F20" s="268">
        <v>92.46</v>
      </c>
      <c r="G20" s="269">
        <v>0</v>
      </c>
      <c r="H20" s="269">
        <v>0</v>
      </c>
      <c r="I20" s="249">
        <f t="shared" si="0"/>
        <v>467.95</v>
      </c>
      <c r="J20" s="173" t="s">
        <v>77</v>
      </c>
    </row>
    <row r="21" spans="1:12" ht="20.149999999999999" customHeight="1" x14ac:dyDescent="0.35">
      <c r="A21" s="242" t="s">
        <v>236</v>
      </c>
      <c r="B21" s="203" t="s">
        <v>27</v>
      </c>
      <c r="C21" s="179" t="s">
        <v>237</v>
      </c>
      <c r="D21" s="122">
        <v>98</v>
      </c>
      <c r="E21" s="267">
        <v>257.08</v>
      </c>
      <c r="F21" s="268">
        <v>94.14</v>
      </c>
      <c r="G21" s="269">
        <v>14.06</v>
      </c>
      <c r="H21" s="269">
        <v>0</v>
      </c>
      <c r="I21" s="249">
        <f t="shared" si="0"/>
        <v>463.28</v>
      </c>
      <c r="J21" s="274" t="s">
        <v>80</v>
      </c>
    </row>
    <row r="22" spans="1:12" ht="20.149999999999999" customHeight="1" x14ac:dyDescent="0.35">
      <c r="A22" s="242" t="s">
        <v>238</v>
      </c>
      <c r="B22" s="203" t="s">
        <v>27</v>
      </c>
      <c r="C22" s="179" t="s">
        <v>239</v>
      </c>
      <c r="D22" s="122">
        <v>122</v>
      </c>
      <c r="E22" s="267">
        <v>189.54</v>
      </c>
      <c r="F22" s="268">
        <v>122.1</v>
      </c>
      <c r="G22" s="269">
        <v>16.34</v>
      </c>
      <c r="H22" s="269">
        <v>0</v>
      </c>
      <c r="I22" s="249">
        <f t="shared" si="0"/>
        <v>449.97999999999996</v>
      </c>
      <c r="J22" s="173" t="s">
        <v>83</v>
      </c>
    </row>
    <row r="23" spans="1:12" ht="20.149999999999999" customHeight="1" x14ac:dyDescent="0.35">
      <c r="A23" s="242" t="s">
        <v>206</v>
      </c>
      <c r="B23" s="203" t="s">
        <v>66</v>
      </c>
      <c r="C23" s="179" t="s">
        <v>85</v>
      </c>
      <c r="D23" s="122">
        <v>124</v>
      </c>
      <c r="E23" s="267">
        <v>153.19999999999999</v>
      </c>
      <c r="F23" s="268">
        <v>107.6</v>
      </c>
      <c r="G23" s="269">
        <v>17.739999999999998</v>
      </c>
      <c r="H23" s="269">
        <v>0</v>
      </c>
      <c r="I23" s="249">
        <f t="shared" si="0"/>
        <v>402.53999999999996</v>
      </c>
      <c r="J23" s="173" t="s">
        <v>86</v>
      </c>
    </row>
    <row r="24" spans="1:12" ht="20.149999999999999" customHeight="1" x14ac:dyDescent="0.35">
      <c r="A24" s="270" t="s">
        <v>230</v>
      </c>
      <c r="B24" s="203" t="s">
        <v>66</v>
      </c>
      <c r="C24" s="179" t="s">
        <v>74</v>
      </c>
      <c r="D24" s="122">
        <v>134</v>
      </c>
      <c r="E24" s="267">
        <v>189.1</v>
      </c>
      <c r="F24" s="268">
        <v>62.6</v>
      </c>
      <c r="G24" s="269">
        <v>0.56999999999999995</v>
      </c>
      <c r="H24" s="269">
        <v>0</v>
      </c>
      <c r="I24" s="249">
        <f t="shared" si="0"/>
        <v>386.27000000000004</v>
      </c>
      <c r="J24" s="173" t="s">
        <v>89</v>
      </c>
    </row>
    <row r="25" spans="1:12" ht="20.149999999999999" customHeight="1" x14ac:dyDescent="0.35">
      <c r="A25" s="198" t="s">
        <v>240</v>
      </c>
      <c r="B25" s="202"/>
      <c r="C25" s="233"/>
      <c r="D25" s="122">
        <v>130</v>
      </c>
      <c r="E25" s="267">
        <v>106.2</v>
      </c>
      <c r="F25" s="268">
        <v>114.51</v>
      </c>
      <c r="G25" s="269">
        <v>29.83</v>
      </c>
      <c r="H25" s="269">
        <v>0</v>
      </c>
      <c r="I25" s="275">
        <f t="shared" si="0"/>
        <v>380.53999999999996</v>
      </c>
      <c r="J25" s="173" t="s">
        <v>92</v>
      </c>
    </row>
    <row r="26" spans="1:12" ht="20.149999999999999" customHeight="1" x14ac:dyDescent="0.35">
      <c r="A26" s="200" t="s">
        <v>211</v>
      </c>
      <c r="B26" s="203" t="s">
        <v>27</v>
      </c>
      <c r="C26" s="199" t="s">
        <v>76</v>
      </c>
      <c r="D26" s="122">
        <v>126</v>
      </c>
      <c r="E26" s="267">
        <v>130.19999999999999</v>
      </c>
      <c r="F26" s="268">
        <v>60.92</v>
      </c>
      <c r="G26" s="269">
        <v>0.8</v>
      </c>
      <c r="H26" s="269">
        <v>0</v>
      </c>
      <c r="I26" s="249">
        <f t="shared" si="0"/>
        <v>317.92</v>
      </c>
      <c r="J26" s="173" t="s">
        <v>123</v>
      </c>
    </row>
    <row r="27" spans="1:12" ht="20.149999999999999" customHeight="1" x14ac:dyDescent="0.35">
      <c r="A27" s="232" t="s">
        <v>207</v>
      </c>
      <c r="B27" s="203" t="s">
        <v>27</v>
      </c>
      <c r="C27" s="199" t="s">
        <v>122</v>
      </c>
      <c r="D27" s="122">
        <v>119</v>
      </c>
      <c r="E27" s="267">
        <v>116.91</v>
      </c>
      <c r="F27" s="268">
        <v>45.19</v>
      </c>
      <c r="G27" s="269">
        <v>0</v>
      </c>
      <c r="H27" s="269">
        <v>0</v>
      </c>
      <c r="I27" s="249">
        <f t="shared" si="0"/>
        <v>281.10000000000002</v>
      </c>
      <c r="J27" s="173" t="s">
        <v>124</v>
      </c>
    </row>
    <row r="28" spans="1:12" ht="20.149999999999999" customHeight="1" x14ac:dyDescent="0.35">
      <c r="A28" s="119"/>
      <c r="B28" s="202"/>
      <c r="C28" s="179"/>
      <c r="D28" s="234"/>
      <c r="E28" s="120"/>
      <c r="F28" s="122"/>
      <c r="G28" s="127"/>
      <c r="H28" s="127"/>
      <c r="I28" s="249"/>
      <c r="J28" s="173"/>
    </row>
    <row r="29" spans="1:12" ht="20.149999999999999" customHeight="1" x14ac:dyDescent="0.35">
      <c r="A29" s="178"/>
      <c r="B29" s="202"/>
      <c r="C29" s="179"/>
      <c r="D29" s="122"/>
      <c r="E29" s="122"/>
      <c r="F29" s="120"/>
      <c r="G29" s="127"/>
      <c r="H29" s="127"/>
      <c r="I29" s="249"/>
      <c r="J29" s="173"/>
    </row>
    <row r="30" spans="1:12" ht="20.149999999999999" customHeight="1" x14ac:dyDescent="0.35">
      <c r="A30" s="178"/>
      <c r="B30" s="202"/>
      <c r="C30" s="179"/>
      <c r="D30" s="122"/>
      <c r="E30" s="122"/>
      <c r="F30" s="120"/>
      <c r="G30" s="127"/>
      <c r="H30" s="127"/>
      <c r="I30" s="249"/>
      <c r="J30" s="173"/>
    </row>
    <row r="31" spans="1:12" ht="20.149999999999999" customHeight="1" x14ac:dyDescent="0.35">
      <c r="A31" s="235"/>
      <c r="B31" s="203"/>
      <c r="C31" s="205"/>
      <c r="D31" s="114"/>
      <c r="E31" s="114"/>
      <c r="F31" s="169"/>
      <c r="G31" s="171"/>
      <c r="H31" s="171"/>
      <c r="I31" s="249"/>
      <c r="J31" s="276"/>
    </row>
    <row r="32" spans="1:12" ht="20.149999999999999" customHeight="1" x14ac:dyDescent="0.35">
      <c r="A32" s="178"/>
      <c r="B32" s="203"/>
      <c r="C32" s="179"/>
      <c r="D32" s="122"/>
      <c r="E32" s="122"/>
      <c r="F32" s="120"/>
      <c r="G32" s="127"/>
      <c r="H32" s="127"/>
      <c r="I32" s="249"/>
      <c r="J32" s="173"/>
    </row>
    <row r="33" spans="1:10" ht="20.149999999999999" customHeight="1" x14ac:dyDescent="0.35">
      <c r="A33" s="178"/>
      <c r="B33" s="203"/>
      <c r="C33" s="179"/>
      <c r="D33" s="122"/>
      <c r="E33" s="122"/>
      <c r="F33" s="120"/>
      <c r="G33" s="127"/>
      <c r="H33" s="127"/>
      <c r="I33" s="249"/>
      <c r="J33" s="173"/>
    </row>
    <row r="34" spans="1:10" ht="20.149999999999999" customHeight="1" x14ac:dyDescent="0.35">
      <c r="A34" s="119"/>
      <c r="B34" s="206"/>
      <c r="C34" s="179"/>
      <c r="D34" s="122"/>
      <c r="E34" s="122"/>
      <c r="F34" s="120"/>
      <c r="G34" s="127"/>
      <c r="H34" s="127"/>
      <c r="I34" s="249"/>
      <c r="J34" s="173"/>
    </row>
    <row r="35" spans="1:10" ht="20.149999999999999" customHeight="1" x14ac:dyDescent="0.35">
      <c r="A35" s="159"/>
      <c r="B35" s="204"/>
      <c r="C35" s="170"/>
      <c r="D35" s="114"/>
      <c r="E35" s="114"/>
      <c r="F35" s="169"/>
      <c r="G35" s="171"/>
      <c r="H35" s="171"/>
      <c r="I35" s="225"/>
      <c r="J35" s="226"/>
    </row>
    <row r="36" spans="1:10" ht="20.149999999999999" customHeight="1" x14ac:dyDescent="0.35">
      <c r="A36" s="119"/>
      <c r="B36" s="206"/>
      <c r="C36" s="121"/>
      <c r="D36" s="122"/>
      <c r="E36" s="122"/>
      <c r="F36" s="120"/>
      <c r="G36" s="127"/>
      <c r="H36" s="127"/>
      <c r="I36" s="227"/>
      <c r="J36" s="184"/>
    </row>
    <row r="37" spans="1:10" ht="20.149999999999999" customHeight="1" x14ac:dyDescent="0.35">
      <c r="A37" s="119"/>
      <c r="B37" s="206"/>
      <c r="C37" s="121"/>
      <c r="D37" s="122"/>
      <c r="E37" s="122"/>
      <c r="F37" s="120"/>
      <c r="G37" s="127"/>
      <c r="H37" s="127"/>
      <c r="I37" s="227"/>
      <c r="J37" s="184"/>
    </row>
    <row r="38" spans="1:10" ht="20.149999999999999" customHeight="1" x14ac:dyDescent="0.35">
      <c r="A38" s="159"/>
      <c r="B38" s="203"/>
      <c r="C38" s="121"/>
      <c r="D38" s="122"/>
      <c r="E38" s="122"/>
      <c r="F38" s="120"/>
      <c r="G38" s="127"/>
      <c r="H38" s="127"/>
      <c r="I38" s="227"/>
      <c r="J38" s="184"/>
    </row>
    <row r="39" spans="1:10" ht="20.149999999999999" customHeight="1" x14ac:dyDescent="0.35">
      <c r="A39" s="119"/>
      <c r="B39" s="203"/>
      <c r="C39" s="121"/>
      <c r="D39" s="122"/>
      <c r="E39" s="122"/>
      <c r="F39" s="120"/>
      <c r="G39" s="127"/>
      <c r="H39" s="127"/>
      <c r="I39" s="227"/>
      <c r="J39" s="184"/>
    </row>
    <row r="40" spans="1:10" ht="20.149999999999999" customHeight="1" x14ac:dyDescent="0.35">
      <c r="A40" s="119"/>
      <c r="B40" s="206"/>
      <c r="C40" s="121"/>
      <c r="D40" s="122"/>
      <c r="E40" s="122"/>
      <c r="F40" s="120"/>
      <c r="G40" s="127"/>
      <c r="H40" s="127"/>
      <c r="I40" s="227"/>
      <c r="J40" s="184"/>
    </row>
    <row r="41" spans="1:10" ht="20.149999999999999" customHeight="1" x14ac:dyDescent="0.35">
      <c r="A41" s="159"/>
      <c r="B41" s="203"/>
      <c r="C41" s="121"/>
      <c r="D41" s="122"/>
      <c r="E41" s="122"/>
      <c r="F41" s="120"/>
      <c r="G41" s="127"/>
      <c r="H41" s="127"/>
      <c r="I41" s="227"/>
      <c r="J41" s="184"/>
    </row>
    <row r="42" spans="1:10" ht="20.149999999999999" customHeight="1" x14ac:dyDescent="0.35">
      <c r="A42" s="119"/>
      <c r="B42" s="203"/>
      <c r="C42" s="121"/>
      <c r="D42" s="122"/>
      <c r="E42" s="122"/>
      <c r="F42" s="120"/>
      <c r="G42" s="127"/>
      <c r="H42" s="127"/>
      <c r="I42" s="227"/>
      <c r="J42" s="184"/>
    </row>
    <row r="43" spans="1:10" ht="20.149999999999999" customHeight="1" x14ac:dyDescent="0.35">
      <c r="A43" s="119"/>
      <c r="B43" s="203"/>
      <c r="C43" s="121"/>
      <c r="D43" s="122"/>
      <c r="E43" s="122"/>
      <c r="F43" s="120"/>
      <c r="G43" s="127"/>
      <c r="H43" s="127"/>
      <c r="I43" s="227"/>
      <c r="J43" s="184"/>
    </row>
    <row r="44" spans="1:10" ht="20.149999999999999" customHeight="1" x14ac:dyDescent="0.35">
      <c r="A44" s="129"/>
      <c r="B44" s="208"/>
      <c r="C44" s="131"/>
      <c r="D44" s="132"/>
      <c r="E44" s="132"/>
      <c r="F44" s="130"/>
      <c r="G44" s="133"/>
      <c r="H44" s="133"/>
      <c r="I44" s="228"/>
      <c r="J44" s="185"/>
    </row>
  </sheetData>
  <mergeCells count="5">
    <mergeCell ref="A1:J1"/>
    <mergeCell ref="G12:J12"/>
    <mergeCell ref="I13:J13"/>
    <mergeCell ref="A13:A14"/>
    <mergeCell ref="B13:B14"/>
  </mergeCells>
  <printOptions horizontalCentered="1" verticalCentered="1"/>
  <pageMargins left="0.31" right="0.31" top="0.24" bottom="0.24" header="0.19" footer="0.21"/>
  <pageSetup paperSize="9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L41"/>
  <sheetViews>
    <sheetView workbookViewId="0">
      <selection activeCell="L21" sqref="L21"/>
    </sheetView>
  </sheetViews>
  <sheetFormatPr defaultColWidth="9.1796875" defaultRowHeight="14.5" x14ac:dyDescent="0.35"/>
  <cols>
    <col min="1" max="1" width="17.7265625" customWidth="1"/>
    <col min="2" max="2" width="17.81640625" style="187" customWidth="1"/>
    <col min="3" max="3" width="7.7265625" customWidth="1"/>
    <col min="4" max="8" width="6.81640625" customWidth="1"/>
    <col min="9" max="9" width="7.7265625" style="187" customWidth="1"/>
    <col min="10" max="10" width="8.1796875" customWidth="1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241</v>
      </c>
      <c r="C2" s="81"/>
      <c r="D2" s="81"/>
      <c r="E2" s="81"/>
      <c r="F2" s="81"/>
      <c r="G2" s="81"/>
      <c r="H2" s="82"/>
      <c r="I2" s="209" t="s">
        <v>24</v>
      </c>
      <c r="J2" s="246" t="s">
        <v>242</v>
      </c>
    </row>
    <row r="3" spans="1:10" ht="15.5" x14ac:dyDescent="0.35">
      <c r="A3" s="83" t="s">
        <v>26</v>
      </c>
      <c r="B3" s="188" t="s">
        <v>27</v>
      </c>
      <c r="C3" s="85"/>
      <c r="D3" s="85"/>
      <c r="E3" s="85"/>
      <c r="F3" s="85"/>
      <c r="G3" s="85"/>
      <c r="H3" s="86"/>
      <c r="I3" s="210" t="s">
        <v>28</v>
      </c>
      <c r="J3" s="136" t="s">
        <v>215</v>
      </c>
    </row>
    <row r="4" spans="1:10" ht="15.5" x14ac:dyDescent="0.35">
      <c r="A4" s="83" t="s">
        <v>30</v>
      </c>
      <c r="B4" s="174">
        <v>40957</v>
      </c>
      <c r="C4" s="85"/>
      <c r="D4" s="85"/>
      <c r="E4" s="85"/>
      <c r="F4" s="85"/>
      <c r="G4" s="85"/>
      <c r="H4" s="86"/>
      <c r="I4" s="210" t="s">
        <v>32</v>
      </c>
      <c r="J4" s="136" t="s">
        <v>61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211"/>
      <c r="J5" s="138"/>
    </row>
    <row r="6" spans="1:10" ht="15.5" x14ac:dyDescent="0.35">
      <c r="A6" s="88" t="s">
        <v>35</v>
      </c>
      <c r="B6" s="189"/>
      <c r="C6" s="91"/>
      <c r="D6" s="91"/>
      <c r="E6" s="91"/>
      <c r="F6" s="91"/>
      <c r="G6" s="91"/>
      <c r="H6" s="92"/>
      <c r="I6" s="212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213" t="s">
        <v>217</v>
      </c>
      <c r="J7" s="142"/>
    </row>
    <row r="8" spans="1:10" ht="15.5" x14ac:dyDescent="0.35">
      <c r="A8" s="93" t="s">
        <v>38</v>
      </c>
      <c r="B8" s="189"/>
      <c r="C8" s="91"/>
      <c r="D8" s="91"/>
      <c r="E8" s="91"/>
      <c r="F8" s="91"/>
      <c r="G8" s="91"/>
      <c r="H8" s="86"/>
      <c r="I8" s="213" t="s">
        <v>218</v>
      </c>
      <c r="J8" s="142"/>
    </row>
    <row r="9" spans="1:10" ht="15.5" x14ac:dyDescent="0.35">
      <c r="A9" s="93" t="s">
        <v>40</v>
      </c>
      <c r="B9" s="189"/>
      <c r="C9" s="91"/>
      <c r="D9" s="91"/>
      <c r="E9" s="91"/>
      <c r="F9" s="91"/>
      <c r="G9" s="91"/>
      <c r="H9" s="85"/>
      <c r="I9" s="214" t="s">
        <v>219</v>
      </c>
      <c r="J9" s="144"/>
    </row>
    <row r="10" spans="1:10" ht="15.5" x14ac:dyDescent="0.35">
      <c r="A10" s="96" t="s">
        <v>42</v>
      </c>
      <c r="B10" s="189"/>
      <c r="C10" s="86"/>
      <c r="D10" s="86"/>
      <c r="E10" s="86"/>
      <c r="F10" s="86"/>
      <c r="G10" s="86"/>
      <c r="H10" s="86"/>
      <c r="I10" s="215"/>
      <c r="J10" s="146"/>
    </row>
    <row r="11" spans="1:10" ht="15.5" x14ac:dyDescent="0.35">
      <c r="A11" s="88" t="s">
        <v>44</v>
      </c>
      <c r="B11" s="90" t="s">
        <v>59</v>
      </c>
      <c r="C11" s="91"/>
      <c r="D11" s="91"/>
      <c r="E11" s="91"/>
      <c r="F11" s="91"/>
      <c r="G11" s="91"/>
      <c r="H11" s="91"/>
      <c r="I11" s="216"/>
      <c r="J11" s="147"/>
    </row>
    <row r="12" spans="1:10" ht="15.5" x14ac:dyDescent="0.35">
      <c r="A12" s="97" t="s">
        <v>46</v>
      </c>
      <c r="B12" s="191" t="s">
        <v>234</v>
      </c>
      <c r="C12" s="86"/>
      <c r="D12" s="86"/>
      <c r="E12" s="86"/>
      <c r="F12" s="99"/>
      <c r="G12" s="740" t="s">
        <v>235</v>
      </c>
      <c r="H12" s="741"/>
      <c r="I12" s="741"/>
      <c r="J12" s="742"/>
    </row>
    <row r="13" spans="1:10" x14ac:dyDescent="0.35">
      <c r="A13" s="736" t="s">
        <v>199</v>
      </c>
      <c r="B13" s="738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39"/>
      <c r="C14" s="175" t="s">
        <v>227</v>
      </c>
      <c r="D14" s="108"/>
      <c r="E14" s="109"/>
      <c r="F14" s="108"/>
      <c r="G14" s="109"/>
      <c r="H14" s="110"/>
      <c r="I14" s="181" t="s">
        <v>57</v>
      </c>
      <c r="J14" s="182" t="s">
        <v>58</v>
      </c>
    </row>
    <row r="15" spans="1:10" ht="18" customHeight="1" x14ac:dyDescent="0.35">
      <c r="A15" s="242" t="s">
        <v>204</v>
      </c>
      <c r="B15" s="229" t="s">
        <v>170</v>
      </c>
      <c r="C15" s="177" t="s">
        <v>171</v>
      </c>
      <c r="D15" s="154">
        <v>132</v>
      </c>
      <c r="E15" s="155">
        <v>242.93</v>
      </c>
      <c r="F15" s="156">
        <v>117.05</v>
      </c>
      <c r="G15" s="157">
        <v>18.34</v>
      </c>
      <c r="H15" s="157">
        <v>0</v>
      </c>
      <c r="I15" s="247">
        <f t="shared" ref="I15:I24" si="0">D15+E15+F15+G15+H15</f>
        <v>510.32</v>
      </c>
      <c r="J15" s="248" t="s">
        <v>61</v>
      </c>
    </row>
    <row r="16" spans="1:10" ht="18" customHeight="1" x14ac:dyDescent="0.35">
      <c r="A16" s="243" t="s">
        <v>229</v>
      </c>
      <c r="B16" s="230"/>
      <c r="C16" s="205"/>
      <c r="D16" s="114">
        <v>122</v>
      </c>
      <c r="E16" s="115">
        <v>228.16</v>
      </c>
      <c r="F16" s="116">
        <v>116.58</v>
      </c>
      <c r="G16" s="117">
        <v>0</v>
      </c>
      <c r="H16" s="117">
        <v>0</v>
      </c>
      <c r="I16" s="249">
        <f t="shared" si="0"/>
        <v>466.73999999999995</v>
      </c>
      <c r="J16" s="250" t="s">
        <v>64</v>
      </c>
    </row>
    <row r="17" spans="1:12" ht="18" customHeight="1" x14ac:dyDescent="0.35">
      <c r="A17" s="242" t="s">
        <v>231</v>
      </c>
      <c r="B17" s="203" t="s">
        <v>27</v>
      </c>
      <c r="C17" s="179" t="s">
        <v>71</v>
      </c>
      <c r="D17" s="122">
        <v>99</v>
      </c>
      <c r="E17" s="123">
        <v>207.1</v>
      </c>
      <c r="F17" s="124">
        <v>104.61</v>
      </c>
      <c r="G17" s="125">
        <v>32.49</v>
      </c>
      <c r="H17" s="125">
        <v>0</v>
      </c>
      <c r="I17" s="249">
        <f t="shared" si="0"/>
        <v>443.20000000000005</v>
      </c>
      <c r="J17" s="250" t="s">
        <v>69</v>
      </c>
    </row>
    <row r="18" spans="1:12" ht="18" customHeight="1" x14ac:dyDescent="0.35">
      <c r="A18" s="242" t="s">
        <v>205</v>
      </c>
      <c r="B18" s="203" t="s">
        <v>27</v>
      </c>
      <c r="C18" s="179" t="s">
        <v>82</v>
      </c>
      <c r="D18" s="122">
        <v>133</v>
      </c>
      <c r="E18" s="123">
        <v>255.9</v>
      </c>
      <c r="F18" s="124">
        <v>51.9</v>
      </c>
      <c r="G18" s="125">
        <v>0</v>
      </c>
      <c r="H18" s="125">
        <v>0</v>
      </c>
      <c r="I18" s="249">
        <f t="shared" si="0"/>
        <v>440.79999999999995</v>
      </c>
      <c r="J18" s="251">
        <v>4</v>
      </c>
      <c r="L18" t="s">
        <v>181</v>
      </c>
    </row>
    <row r="19" spans="1:12" ht="18" customHeight="1" x14ac:dyDescent="0.35">
      <c r="A19" s="242" t="s">
        <v>236</v>
      </c>
      <c r="B19" s="203" t="s">
        <v>27</v>
      </c>
      <c r="C19" s="179" t="s">
        <v>237</v>
      </c>
      <c r="D19" s="122">
        <v>68</v>
      </c>
      <c r="E19" s="123">
        <v>261.2</v>
      </c>
      <c r="F19" s="124">
        <v>86.67</v>
      </c>
      <c r="G19" s="125">
        <v>6.99</v>
      </c>
      <c r="H19" s="125">
        <v>0</v>
      </c>
      <c r="I19" s="249">
        <f t="shared" si="0"/>
        <v>422.86</v>
      </c>
      <c r="J19" s="251">
        <v>5</v>
      </c>
    </row>
    <row r="20" spans="1:12" ht="18" customHeight="1" x14ac:dyDescent="0.35">
      <c r="A20" s="242" t="s">
        <v>200</v>
      </c>
      <c r="B20" s="203" t="s">
        <v>27</v>
      </c>
      <c r="C20" s="179" t="s">
        <v>60</v>
      </c>
      <c r="D20" s="122">
        <v>129</v>
      </c>
      <c r="E20" s="123">
        <v>179.52</v>
      </c>
      <c r="F20" s="124">
        <v>98.3</v>
      </c>
      <c r="G20" s="125">
        <v>11.67</v>
      </c>
      <c r="H20" s="125">
        <v>0</v>
      </c>
      <c r="I20" s="249">
        <f t="shared" si="0"/>
        <v>418.49</v>
      </c>
      <c r="J20" s="251">
        <v>6</v>
      </c>
    </row>
    <row r="21" spans="1:12" ht="18" customHeight="1" x14ac:dyDescent="0.35">
      <c r="A21" s="242" t="s">
        <v>238</v>
      </c>
      <c r="B21" s="203" t="s">
        <v>27</v>
      </c>
      <c r="C21" s="179" t="s">
        <v>239</v>
      </c>
      <c r="D21" s="122">
        <v>101</v>
      </c>
      <c r="E21" s="123">
        <v>185.7</v>
      </c>
      <c r="F21" s="124">
        <v>110.6</v>
      </c>
      <c r="G21" s="125">
        <v>20.14</v>
      </c>
      <c r="H21" s="125">
        <v>0</v>
      </c>
      <c r="I21" s="249">
        <f t="shared" si="0"/>
        <v>417.43999999999994</v>
      </c>
      <c r="J21" s="251">
        <v>7</v>
      </c>
    </row>
    <row r="22" spans="1:12" ht="18" customHeight="1" x14ac:dyDescent="0.35">
      <c r="A22" s="242" t="s">
        <v>211</v>
      </c>
      <c r="B22" s="203" t="s">
        <v>27</v>
      </c>
      <c r="C22" s="179" t="s">
        <v>76</v>
      </c>
      <c r="D22" s="122">
        <v>125</v>
      </c>
      <c r="E22" s="244">
        <v>203.6</v>
      </c>
      <c r="F22" s="124">
        <v>76.63</v>
      </c>
      <c r="G22" s="125">
        <v>0</v>
      </c>
      <c r="H22" s="125">
        <v>0</v>
      </c>
      <c r="I22" s="249">
        <f t="shared" si="0"/>
        <v>405.23</v>
      </c>
      <c r="J22" s="251">
        <v>8</v>
      </c>
    </row>
    <row r="23" spans="1:12" ht="18" customHeight="1" x14ac:dyDescent="0.35">
      <c r="A23" s="245" t="s">
        <v>230</v>
      </c>
      <c r="B23" s="203" t="s">
        <v>66</v>
      </c>
      <c r="C23" s="179" t="s">
        <v>74</v>
      </c>
      <c r="D23" s="122">
        <v>131</v>
      </c>
      <c r="E23" s="123">
        <v>157.4</v>
      </c>
      <c r="F23" s="124">
        <v>82.58</v>
      </c>
      <c r="G23" s="125">
        <v>0</v>
      </c>
      <c r="H23" s="125">
        <v>0</v>
      </c>
      <c r="I23" s="249">
        <f t="shared" si="0"/>
        <v>370.97999999999996</v>
      </c>
      <c r="J23" s="251">
        <v>9</v>
      </c>
    </row>
    <row r="24" spans="1:12" ht="18" customHeight="1" x14ac:dyDescent="0.35">
      <c r="A24" s="242" t="s">
        <v>206</v>
      </c>
      <c r="B24" s="203" t="s">
        <v>66</v>
      </c>
      <c r="C24" s="179" t="s">
        <v>85</v>
      </c>
      <c r="D24" s="122">
        <v>106</v>
      </c>
      <c r="E24" s="123">
        <v>172.3</v>
      </c>
      <c r="F24" s="124">
        <v>84.35</v>
      </c>
      <c r="G24" s="125">
        <v>0</v>
      </c>
      <c r="H24" s="125">
        <v>0</v>
      </c>
      <c r="I24" s="249">
        <f t="shared" si="0"/>
        <v>362.65</v>
      </c>
      <c r="J24" s="251">
        <v>10</v>
      </c>
    </row>
    <row r="25" spans="1:12" ht="18" customHeight="1" x14ac:dyDescent="0.35">
      <c r="A25" s="232"/>
      <c r="B25" s="196"/>
      <c r="C25" s="233"/>
      <c r="D25" s="122"/>
      <c r="E25" s="122"/>
      <c r="F25" s="120"/>
      <c r="G25" s="127"/>
      <c r="H25" s="127"/>
      <c r="I25" s="252"/>
      <c r="J25" s="253"/>
    </row>
    <row r="26" spans="1:12" ht="18" customHeight="1" x14ac:dyDescent="0.35">
      <c r="A26" s="200"/>
      <c r="B26" s="196"/>
      <c r="C26" s="199"/>
      <c r="D26" s="122"/>
      <c r="E26" s="122"/>
      <c r="F26" s="120"/>
      <c r="G26" s="127"/>
      <c r="H26" s="127"/>
      <c r="I26" s="252"/>
      <c r="J26" s="253"/>
    </row>
    <row r="27" spans="1:12" ht="18" customHeight="1" x14ac:dyDescent="0.35">
      <c r="A27" s="198"/>
      <c r="B27" s="196"/>
      <c r="C27" s="199"/>
      <c r="D27" s="122"/>
      <c r="E27" s="122"/>
      <c r="F27" s="120"/>
      <c r="G27" s="127"/>
      <c r="H27" s="127"/>
      <c r="I27" s="252"/>
      <c r="J27" s="253"/>
    </row>
    <row r="28" spans="1:12" ht="18" customHeight="1" x14ac:dyDescent="0.35">
      <c r="A28" s="178"/>
      <c r="B28" s="202"/>
      <c r="C28" s="179"/>
      <c r="D28" s="234"/>
      <c r="E28" s="120"/>
      <c r="F28" s="122"/>
      <c r="G28" s="127"/>
      <c r="H28" s="127"/>
      <c r="I28" s="252"/>
      <c r="J28" s="253"/>
    </row>
    <row r="29" spans="1:12" ht="18" customHeight="1" x14ac:dyDescent="0.35">
      <c r="A29" s="178"/>
      <c r="B29" s="203"/>
      <c r="C29" s="179"/>
      <c r="D29" s="122"/>
      <c r="E29" s="122"/>
      <c r="F29" s="120"/>
      <c r="G29" s="127"/>
      <c r="H29" s="127"/>
      <c r="I29" s="252"/>
      <c r="J29" s="253"/>
    </row>
    <row r="30" spans="1:12" ht="18" customHeight="1" x14ac:dyDescent="0.35">
      <c r="A30" s="119"/>
      <c r="B30" s="203"/>
      <c r="C30" s="179"/>
      <c r="D30" s="122"/>
      <c r="E30" s="122"/>
      <c r="F30" s="120"/>
      <c r="G30" s="127"/>
      <c r="H30" s="127"/>
      <c r="I30" s="252"/>
      <c r="J30" s="253"/>
    </row>
    <row r="31" spans="1:12" ht="18" customHeight="1" x14ac:dyDescent="0.35">
      <c r="A31" s="235"/>
      <c r="B31" s="203"/>
      <c r="C31" s="205"/>
      <c r="D31" s="114"/>
      <c r="E31" s="114"/>
      <c r="F31" s="169"/>
      <c r="G31" s="171"/>
      <c r="H31" s="171"/>
      <c r="I31" s="252"/>
      <c r="J31" s="254"/>
    </row>
    <row r="32" spans="1:12" ht="18" customHeight="1" x14ac:dyDescent="0.35">
      <c r="A32" s="178"/>
      <c r="B32" s="203"/>
      <c r="C32" s="179"/>
      <c r="D32" s="122"/>
      <c r="E32" s="122"/>
      <c r="F32" s="120"/>
      <c r="G32" s="127"/>
      <c r="H32" s="127"/>
      <c r="I32" s="252"/>
      <c r="J32" s="253"/>
    </row>
    <row r="33" spans="1:10" ht="18" customHeight="1" x14ac:dyDescent="0.35">
      <c r="A33" s="178"/>
      <c r="B33" s="203"/>
      <c r="C33" s="179"/>
      <c r="D33" s="122"/>
      <c r="E33" s="122"/>
      <c r="F33" s="120"/>
      <c r="G33" s="127"/>
      <c r="H33" s="127"/>
      <c r="I33" s="252"/>
      <c r="J33" s="253"/>
    </row>
    <row r="34" spans="1:10" ht="18" customHeight="1" x14ac:dyDescent="0.35">
      <c r="A34" s="119"/>
      <c r="B34" s="206"/>
      <c r="C34" s="179"/>
      <c r="D34" s="122"/>
      <c r="E34" s="122"/>
      <c r="F34" s="120"/>
      <c r="G34" s="127"/>
      <c r="H34" s="127"/>
      <c r="I34" s="249"/>
      <c r="J34" s="253"/>
    </row>
    <row r="35" spans="1:10" ht="18" customHeight="1" x14ac:dyDescent="0.35">
      <c r="A35" s="159"/>
      <c r="B35" s="204"/>
      <c r="C35" s="170"/>
      <c r="D35" s="114"/>
      <c r="E35" s="114"/>
      <c r="F35" s="169"/>
      <c r="G35" s="171"/>
      <c r="H35" s="171"/>
      <c r="I35" s="255"/>
      <c r="J35" s="256"/>
    </row>
    <row r="36" spans="1:10" ht="18" customHeight="1" x14ac:dyDescent="0.35">
      <c r="A36" s="119"/>
      <c r="B36" s="206"/>
      <c r="C36" s="121"/>
      <c r="D36" s="122"/>
      <c r="E36" s="122"/>
      <c r="F36" s="120"/>
      <c r="G36" s="127"/>
      <c r="H36" s="127"/>
      <c r="I36" s="257"/>
      <c r="J36" s="258"/>
    </row>
    <row r="37" spans="1:10" ht="18" customHeight="1" x14ac:dyDescent="0.35">
      <c r="A37" s="119"/>
      <c r="B37" s="206"/>
      <c r="C37" s="121"/>
      <c r="D37" s="122"/>
      <c r="E37" s="122"/>
      <c r="F37" s="120"/>
      <c r="G37" s="127"/>
      <c r="H37" s="127"/>
      <c r="I37" s="257"/>
      <c r="J37" s="258"/>
    </row>
    <row r="38" spans="1:10" ht="18" customHeight="1" x14ac:dyDescent="0.35">
      <c r="A38" s="159"/>
      <c r="B38" s="203"/>
      <c r="C38" s="121"/>
      <c r="D38" s="122"/>
      <c r="E38" s="122"/>
      <c r="F38" s="120"/>
      <c r="G38" s="127"/>
      <c r="H38" s="127"/>
      <c r="I38" s="257"/>
      <c r="J38" s="258"/>
    </row>
    <row r="39" spans="1:10" ht="18" customHeight="1" x14ac:dyDescent="0.35">
      <c r="A39" s="119"/>
      <c r="B39" s="203"/>
      <c r="C39" s="121"/>
      <c r="D39" s="122"/>
      <c r="E39" s="122"/>
      <c r="F39" s="120"/>
      <c r="G39" s="127"/>
      <c r="H39" s="127"/>
      <c r="I39" s="257"/>
      <c r="J39" s="258"/>
    </row>
    <row r="40" spans="1:10" ht="18" customHeight="1" x14ac:dyDescent="0.35">
      <c r="A40" s="119"/>
      <c r="B40" s="203"/>
      <c r="C40" s="121"/>
      <c r="D40" s="122"/>
      <c r="E40" s="122"/>
      <c r="F40" s="120"/>
      <c r="G40" s="127"/>
      <c r="H40" s="127"/>
      <c r="I40" s="257"/>
      <c r="J40" s="258"/>
    </row>
    <row r="41" spans="1:10" ht="18" customHeight="1" x14ac:dyDescent="0.35">
      <c r="A41" s="129"/>
      <c r="B41" s="208"/>
      <c r="C41" s="131"/>
      <c r="D41" s="132"/>
      <c r="E41" s="132"/>
      <c r="F41" s="130"/>
      <c r="G41" s="133"/>
      <c r="H41" s="133"/>
      <c r="I41" s="259"/>
      <c r="J41" s="260"/>
    </row>
  </sheetData>
  <mergeCells count="5">
    <mergeCell ref="A1:J1"/>
    <mergeCell ref="G12:J12"/>
    <mergeCell ref="I13:J13"/>
    <mergeCell ref="A13:A14"/>
    <mergeCell ref="B13:B14"/>
  </mergeCells>
  <pageMargins left="0.31" right="0.31" top="0.79" bottom="0.79" header="0.31" footer="0.3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R67"/>
  <sheetViews>
    <sheetView view="pageBreakPreview" zoomScale="80" zoomScaleNormal="100" workbookViewId="0">
      <selection activeCell="V12" sqref="V12"/>
    </sheetView>
  </sheetViews>
  <sheetFormatPr defaultColWidth="9.1796875" defaultRowHeight="12.5" x14ac:dyDescent="0.25"/>
  <cols>
    <col min="1" max="1" width="24.7265625" style="583" customWidth="1"/>
    <col min="2" max="7" width="5.1796875" style="583" customWidth="1"/>
    <col min="8" max="8" width="5.54296875" style="583" customWidth="1"/>
    <col min="9" max="11" width="5.1796875" style="583" customWidth="1"/>
    <col min="12" max="12" width="7" style="583" customWidth="1"/>
    <col min="13" max="13" width="6.26953125" style="583" customWidth="1"/>
    <col min="14" max="15" width="7.81640625" style="583" customWidth="1"/>
    <col min="16" max="16384" width="9.1796875" style="584"/>
  </cols>
  <sheetData>
    <row r="1" spans="1:18" ht="25" customHeight="1" x14ac:dyDescent="0.25">
      <c r="A1" s="585" t="s">
        <v>10</v>
      </c>
      <c r="B1" s="586" t="s">
        <v>1</v>
      </c>
      <c r="C1" s="587" t="s">
        <v>2</v>
      </c>
      <c r="D1" s="587" t="s">
        <v>3</v>
      </c>
      <c r="E1" s="587" t="s">
        <v>4</v>
      </c>
      <c r="F1" s="587" t="s">
        <v>5</v>
      </c>
      <c r="G1" s="619" t="s">
        <v>11</v>
      </c>
      <c r="H1" s="587" t="s">
        <v>12</v>
      </c>
      <c r="I1" s="587" t="s">
        <v>13</v>
      </c>
      <c r="J1" s="587" t="s">
        <v>14</v>
      </c>
      <c r="K1" s="588" t="s">
        <v>15</v>
      </c>
      <c r="L1" s="589" t="s">
        <v>6</v>
      </c>
      <c r="M1" s="590" t="s">
        <v>7</v>
      </c>
      <c r="N1" s="589" t="s">
        <v>8</v>
      </c>
      <c r="O1" s="610" t="s">
        <v>9</v>
      </c>
    </row>
    <row r="2" spans="1:18" ht="24" customHeight="1" x14ac:dyDescent="0.3">
      <c r="A2" s="401"/>
      <c r="B2" s="596"/>
      <c r="C2" s="597"/>
      <c r="D2" s="597"/>
      <c r="E2" s="597"/>
      <c r="F2" s="597"/>
      <c r="G2" s="620"/>
      <c r="H2" s="597"/>
      <c r="I2" s="597"/>
      <c r="J2" s="597"/>
      <c r="K2" s="598"/>
      <c r="L2" s="599"/>
      <c r="M2" s="602"/>
      <c r="N2" s="615"/>
      <c r="O2" s="617"/>
    </row>
    <row r="3" spans="1:18" ht="24" customHeight="1" x14ac:dyDescent="0.35">
      <c r="A3" s="398"/>
      <c r="B3" s="591"/>
      <c r="C3" s="592"/>
      <c r="D3" s="592"/>
      <c r="E3" s="592"/>
      <c r="F3" s="592"/>
      <c r="G3" s="621"/>
      <c r="H3" s="592"/>
      <c r="I3" s="592"/>
      <c r="J3" s="592"/>
      <c r="K3" s="593"/>
      <c r="L3" s="594"/>
      <c r="M3" s="618"/>
      <c r="N3" s="612"/>
      <c r="O3" s="614"/>
      <c r="Q3" s="404">
        <f t="shared" ref="Q3:Q20" si="0">O3-O$2</f>
        <v>0</v>
      </c>
      <c r="R3" s="404">
        <f t="shared" ref="R3:R20" si="1">O3-O2</f>
        <v>0</v>
      </c>
    </row>
    <row r="4" spans="1:18" ht="24" customHeight="1" x14ac:dyDescent="0.35">
      <c r="A4" s="401"/>
      <c r="B4" s="596"/>
      <c r="C4" s="597"/>
      <c r="D4" s="597"/>
      <c r="E4" s="597"/>
      <c r="F4" s="597"/>
      <c r="G4" s="620"/>
      <c r="H4" s="597"/>
      <c r="I4" s="597"/>
      <c r="J4" s="597"/>
      <c r="K4" s="598"/>
      <c r="L4" s="599"/>
      <c r="M4" s="602"/>
      <c r="N4" s="615"/>
      <c r="O4" s="617"/>
      <c r="Q4" s="404">
        <f t="shared" si="0"/>
        <v>0</v>
      </c>
      <c r="R4" s="404">
        <f t="shared" si="1"/>
        <v>0</v>
      </c>
    </row>
    <row r="5" spans="1:18" ht="24" customHeight="1" x14ac:dyDescent="0.35">
      <c r="A5" s="400"/>
      <c r="B5" s="596"/>
      <c r="C5" s="597"/>
      <c r="D5" s="597"/>
      <c r="E5" s="597"/>
      <c r="F5" s="597"/>
      <c r="G5" s="620"/>
      <c r="H5" s="597"/>
      <c r="I5" s="597"/>
      <c r="J5" s="597"/>
      <c r="K5" s="598"/>
      <c r="L5" s="599"/>
      <c r="M5" s="602"/>
      <c r="N5" s="615"/>
      <c r="O5" s="617"/>
      <c r="Q5" s="404">
        <f t="shared" si="0"/>
        <v>0</v>
      </c>
      <c r="R5" s="404">
        <f t="shared" si="1"/>
        <v>0</v>
      </c>
    </row>
    <row r="6" spans="1:18" ht="24" customHeight="1" x14ac:dyDescent="0.35">
      <c r="A6" s="401"/>
      <c r="B6" s="596"/>
      <c r="C6" s="597"/>
      <c r="D6" s="597"/>
      <c r="E6" s="597"/>
      <c r="F6" s="597"/>
      <c r="G6" s="620"/>
      <c r="H6" s="597"/>
      <c r="I6" s="597"/>
      <c r="J6" s="597"/>
      <c r="K6" s="598"/>
      <c r="L6" s="599"/>
      <c r="M6" s="602"/>
      <c r="N6" s="615"/>
      <c r="O6" s="617"/>
      <c r="Q6" s="404">
        <f t="shared" si="0"/>
        <v>0</v>
      </c>
      <c r="R6" s="404">
        <f t="shared" si="1"/>
        <v>0</v>
      </c>
    </row>
    <row r="7" spans="1:18" ht="24" customHeight="1" x14ac:dyDescent="0.35">
      <c r="A7" s="401"/>
      <c r="B7" s="596"/>
      <c r="C7" s="597"/>
      <c r="D7" s="597"/>
      <c r="E7" s="597"/>
      <c r="F7" s="597"/>
      <c r="G7" s="620"/>
      <c r="H7" s="597"/>
      <c r="I7" s="597"/>
      <c r="J7" s="597"/>
      <c r="K7" s="598"/>
      <c r="L7" s="599"/>
      <c r="M7" s="602"/>
      <c r="N7" s="615"/>
      <c r="O7" s="617"/>
      <c r="Q7" s="404">
        <f t="shared" si="0"/>
        <v>0</v>
      </c>
      <c r="R7" s="404">
        <f t="shared" si="1"/>
        <v>0</v>
      </c>
    </row>
    <row r="8" spans="1:18" ht="24" customHeight="1" x14ac:dyDescent="0.35">
      <c r="A8" s="401"/>
      <c r="B8" s="596"/>
      <c r="C8" s="597"/>
      <c r="D8" s="597"/>
      <c r="E8" s="597"/>
      <c r="F8" s="597"/>
      <c r="G8" s="620"/>
      <c r="H8" s="597"/>
      <c r="I8" s="597"/>
      <c r="J8" s="597"/>
      <c r="K8" s="598"/>
      <c r="L8" s="599"/>
      <c r="M8" s="602"/>
      <c r="N8" s="615"/>
      <c r="O8" s="617"/>
      <c r="Q8" s="404">
        <f t="shared" si="0"/>
        <v>0</v>
      </c>
      <c r="R8" s="404">
        <f t="shared" si="1"/>
        <v>0</v>
      </c>
    </row>
    <row r="9" spans="1:18" ht="24" customHeight="1" x14ac:dyDescent="0.35">
      <c r="A9" s="401"/>
      <c r="B9" s="596"/>
      <c r="C9" s="597"/>
      <c r="D9" s="597"/>
      <c r="E9" s="597"/>
      <c r="F9" s="597"/>
      <c r="G9" s="620"/>
      <c r="H9" s="597"/>
      <c r="I9" s="597"/>
      <c r="J9" s="597"/>
      <c r="K9" s="598"/>
      <c r="L9" s="599"/>
      <c r="M9" s="602"/>
      <c r="N9" s="615"/>
      <c r="O9" s="617"/>
      <c r="Q9" s="404">
        <f t="shared" si="0"/>
        <v>0</v>
      </c>
      <c r="R9" s="404">
        <f t="shared" si="1"/>
        <v>0</v>
      </c>
    </row>
    <row r="10" spans="1:18" ht="24" customHeight="1" x14ac:dyDescent="0.35">
      <c r="A10" s="401"/>
      <c r="B10" s="596"/>
      <c r="C10" s="597"/>
      <c r="D10" s="597"/>
      <c r="E10" s="597"/>
      <c r="F10" s="597"/>
      <c r="G10" s="620"/>
      <c r="H10" s="597"/>
      <c r="I10" s="597"/>
      <c r="J10" s="597"/>
      <c r="K10" s="598"/>
      <c r="L10" s="599"/>
      <c r="M10" s="602"/>
      <c r="N10" s="615"/>
      <c r="O10" s="617"/>
      <c r="Q10" s="404">
        <f t="shared" si="0"/>
        <v>0</v>
      </c>
      <c r="R10" s="404">
        <f t="shared" si="1"/>
        <v>0</v>
      </c>
    </row>
    <row r="11" spans="1:18" ht="24" customHeight="1" x14ac:dyDescent="0.35">
      <c r="A11" s="401"/>
      <c r="B11" s="596"/>
      <c r="C11" s="597"/>
      <c r="D11" s="597"/>
      <c r="E11" s="597"/>
      <c r="F11" s="597"/>
      <c r="G11" s="620"/>
      <c r="H11" s="597"/>
      <c r="I11" s="597"/>
      <c r="J11" s="597"/>
      <c r="K11" s="598"/>
      <c r="L11" s="599"/>
      <c r="M11" s="602"/>
      <c r="N11" s="615"/>
      <c r="O11" s="617"/>
      <c r="Q11" s="404">
        <f t="shared" si="0"/>
        <v>0</v>
      </c>
      <c r="R11" s="404">
        <f t="shared" si="1"/>
        <v>0</v>
      </c>
    </row>
    <row r="12" spans="1:18" ht="24" customHeight="1" x14ac:dyDescent="0.35">
      <c r="A12" s="401"/>
      <c r="B12" s="596"/>
      <c r="C12" s="597"/>
      <c r="D12" s="597"/>
      <c r="E12" s="597"/>
      <c r="F12" s="597"/>
      <c r="G12" s="620"/>
      <c r="H12" s="597"/>
      <c r="I12" s="597"/>
      <c r="J12" s="597"/>
      <c r="K12" s="598"/>
      <c r="L12" s="599"/>
      <c r="M12" s="602"/>
      <c r="N12" s="615"/>
      <c r="O12" s="617"/>
      <c r="Q12" s="404">
        <f t="shared" si="0"/>
        <v>0</v>
      </c>
      <c r="R12" s="404">
        <f t="shared" si="1"/>
        <v>0</v>
      </c>
    </row>
    <row r="13" spans="1:18" ht="24" customHeight="1" x14ac:dyDescent="0.35">
      <c r="A13" s="401"/>
      <c r="B13" s="596"/>
      <c r="C13" s="597"/>
      <c r="D13" s="597"/>
      <c r="E13" s="597"/>
      <c r="F13" s="597"/>
      <c r="G13" s="620"/>
      <c r="H13" s="597"/>
      <c r="I13" s="597"/>
      <c r="J13" s="597"/>
      <c r="K13" s="598"/>
      <c r="L13" s="599"/>
      <c r="M13" s="602"/>
      <c r="N13" s="615"/>
      <c r="O13" s="617"/>
      <c r="Q13" s="404">
        <f t="shared" si="0"/>
        <v>0</v>
      </c>
      <c r="R13" s="404">
        <f t="shared" si="1"/>
        <v>0</v>
      </c>
    </row>
    <row r="14" spans="1:18" ht="24" customHeight="1" x14ac:dyDescent="0.35">
      <c r="A14" s="401"/>
      <c r="B14" s="596"/>
      <c r="C14" s="597"/>
      <c r="D14" s="597"/>
      <c r="E14" s="597"/>
      <c r="F14" s="597"/>
      <c r="G14" s="620"/>
      <c r="H14" s="597"/>
      <c r="I14" s="597"/>
      <c r="J14" s="597"/>
      <c r="K14" s="598"/>
      <c r="L14" s="599"/>
      <c r="M14" s="602"/>
      <c r="N14" s="615"/>
      <c r="O14" s="617"/>
      <c r="Q14" s="404">
        <f t="shared" si="0"/>
        <v>0</v>
      </c>
      <c r="R14" s="404">
        <f t="shared" si="1"/>
        <v>0</v>
      </c>
    </row>
    <row r="15" spans="1:18" ht="24" customHeight="1" x14ac:dyDescent="0.35">
      <c r="A15" s="401"/>
      <c r="B15" s="596"/>
      <c r="C15" s="597"/>
      <c r="D15" s="597"/>
      <c r="E15" s="597"/>
      <c r="F15" s="597"/>
      <c r="G15" s="620"/>
      <c r="H15" s="597"/>
      <c r="I15" s="597"/>
      <c r="J15" s="597"/>
      <c r="K15" s="598"/>
      <c r="L15" s="599"/>
      <c r="M15" s="602"/>
      <c r="N15" s="615"/>
      <c r="O15" s="617"/>
      <c r="Q15" s="404">
        <f t="shared" si="0"/>
        <v>0</v>
      </c>
      <c r="R15" s="404">
        <f t="shared" si="1"/>
        <v>0</v>
      </c>
    </row>
    <row r="16" spans="1:18" ht="24" customHeight="1" x14ac:dyDescent="0.35">
      <c r="A16" s="403"/>
      <c r="B16" s="596"/>
      <c r="C16" s="597"/>
      <c r="D16" s="597"/>
      <c r="E16" s="597"/>
      <c r="F16" s="597"/>
      <c r="G16" s="620"/>
      <c r="H16" s="597"/>
      <c r="I16" s="597"/>
      <c r="J16" s="597"/>
      <c r="K16" s="598"/>
      <c r="L16" s="599"/>
      <c r="M16" s="602"/>
      <c r="N16" s="615"/>
      <c r="O16" s="617"/>
      <c r="Q16" s="404">
        <f t="shared" si="0"/>
        <v>0</v>
      </c>
      <c r="R16" s="404">
        <f t="shared" si="1"/>
        <v>0</v>
      </c>
    </row>
    <row r="17" spans="1:18" ht="24" customHeight="1" x14ac:dyDescent="0.35">
      <c r="A17" s="402"/>
      <c r="B17" s="596"/>
      <c r="C17" s="597"/>
      <c r="D17" s="597"/>
      <c r="E17" s="597"/>
      <c r="F17" s="597"/>
      <c r="G17" s="620"/>
      <c r="H17" s="597"/>
      <c r="I17" s="597"/>
      <c r="J17" s="597"/>
      <c r="K17" s="598"/>
      <c r="L17" s="599"/>
      <c r="M17" s="602"/>
      <c r="N17" s="615"/>
      <c r="O17" s="617"/>
      <c r="Q17" s="404">
        <f t="shared" si="0"/>
        <v>0</v>
      </c>
      <c r="R17" s="404">
        <f t="shared" si="1"/>
        <v>0</v>
      </c>
    </row>
    <row r="18" spans="1:18" ht="24" customHeight="1" x14ac:dyDescent="0.35">
      <c r="A18" s="401"/>
      <c r="B18" s="596"/>
      <c r="C18" s="597"/>
      <c r="D18" s="597"/>
      <c r="E18" s="597"/>
      <c r="F18" s="597"/>
      <c r="G18" s="620"/>
      <c r="H18" s="597"/>
      <c r="I18" s="597"/>
      <c r="J18" s="597"/>
      <c r="K18" s="598"/>
      <c r="L18" s="599"/>
      <c r="M18" s="602"/>
      <c r="N18" s="615"/>
      <c r="O18" s="617"/>
      <c r="Q18" s="404">
        <f t="shared" si="0"/>
        <v>0</v>
      </c>
      <c r="R18" s="404">
        <f t="shared" si="1"/>
        <v>0</v>
      </c>
    </row>
    <row r="19" spans="1:18" ht="24" customHeight="1" x14ac:dyDescent="0.35">
      <c r="A19" s="401"/>
      <c r="B19" s="596"/>
      <c r="C19" s="597"/>
      <c r="D19" s="597"/>
      <c r="E19" s="597"/>
      <c r="F19" s="597"/>
      <c r="G19" s="620"/>
      <c r="H19" s="597"/>
      <c r="I19" s="597"/>
      <c r="J19" s="597"/>
      <c r="K19" s="598"/>
      <c r="L19" s="599"/>
      <c r="M19" s="602"/>
      <c r="N19" s="615"/>
      <c r="O19" s="617"/>
      <c r="Q19" s="404">
        <f t="shared" si="0"/>
        <v>0</v>
      </c>
      <c r="R19" s="404">
        <f t="shared" si="1"/>
        <v>0</v>
      </c>
    </row>
    <row r="20" spans="1:18" ht="24" customHeight="1" x14ac:dyDescent="0.35">
      <c r="A20" s="401"/>
      <c r="B20" s="596"/>
      <c r="C20" s="597"/>
      <c r="D20" s="597"/>
      <c r="E20" s="597"/>
      <c r="F20" s="597"/>
      <c r="G20" s="620"/>
      <c r="H20" s="597"/>
      <c r="I20" s="597"/>
      <c r="J20" s="597"/>
      <c r="K20" s="598"/>
      <c r="L20" s="599"/>
      <c r="M20" s="602"/>
      <c r="N20" s="615"/>
      <c r="O20" s="617"/>
      <c r="Q20" s="404">
        <f t="shared" si="0"/>
        <v>0</v>
      </c>
      <c r="R20" s="404">
        <f t="shared" si="1"/>
        <v>0</v>
      </c>
    </row>
    <row r="21" spans="1:18" ht="24" customHeight="1" x14ac:dyDescent="0.25">
      <c r="A21" s="601"/>
      <c r="B21" s="596"/>
      <c r="C21" s="597"/>
      <c r="D21" s="597"/>
      <c r="E21" s="597"/>
      <c r="F21" s="597"/>
      <c r="G21" s="620"/>
      <c r="H21" s="597"/>
      <c r="I21" s="597"/>
      <c r="J21" s="597"/>
      <c r="K21" s="598"/>
      <c r="L21" s="599"/>
      <c r="M21" s="602"/>
      <c r="N21" s="599"/>
      <c r="O21" s="601"/>
    </row>
    <row r="22" spans="1:18" ht="24" customHeight="1" x14ac:dyDescent="0.25">
      <c r="A22" s="601"/>
      <c r="B22" s="596"/>
      <c r="C22" s="597"/>
      <c r="D22" s="597"/>
      <c r="E22" s="597"/>
      <c r="F22" s="597"/>
      <c r="G22" s="620"/>
      <c r="H22" s="597"/>
      <c r="I22" s="597"/>
      <c r="J22" s="597"/>
      <c r="K22" s="598"/>
      <c r="L22" s="599"/>
      <c r="M22" s="602"/>
      <c r="N22" s="599"/>
      <c r="O22" s="601"/>
    </row>
    <row r="23" spans="1:18" ht="24" customHeight="1" x14ac:dyDescent="0.25">
      <c r="A23" s="601"/>
      <c r="B23" s="596"/>
      <c r="C23" s="597"/>
      <c r="D23" s="597"/>
      <c r="E23" s="597"/>
      <c r="F23" s="597"/>
      <c r="G23" s="620"/>
      <c r="H23" s="597"/>
      <c r="I23" s="597"/>
      <c r="J23" s="597"/>
      <c r="K23" s="598"/>
      <c r="L23" s="599"/>
      <c r="M23" s="602"/>
      <c r="N23" s="599"/>
      <c r="O23" s="601"/>
    </row>
    <row r="24" spans="1:18" ht="24" customHeight="1" x14ac:dyDescent="0.25">
      <c r="A24" s="601"/>
      <c r="B24" s="596"/>
      <c r="C24" s="597"/>
      <c r="D24" s="597"/>
      <c r="E24" s="597"/>
      <c r="F24" s="597"/>
      <c r="G24" s="620"/>
      <c r="H24" s="597"/>
      <c r="I24" s="597"/>
      <c r="J24" s="597"/>
      <c r="K24" s="598"/>
      <c r="L24" s="599"/>
      <c r="M24" s="602"/>
      <c r="N24" s="599"/>
      <c r="O24" s="601"/>
    </row>
    <row r="25" spans="1:18" ht="24" customHeight="1" x14ac:dyDescent="0.25">
      <c r="A25" s="601"/>
      <c r="B25" s="596"/>
      <c r="C25" s="597"/>
      <c r="D25" s="597"/>
      <c r="E25" s="597"/>
      <c r="F25" s="597"/>
      <c r="G25" s="620"/>
      <c r="H25" s="597"/>
      <c r="I25" s="597"/>
      <c r="J25" s="597"/>
      <c r="K25" s="598"/>
      <c r="L25" s="599"/>
      <c r="M25" s="602"/>
      <c r="N25" s="599"/>
      <c r="O25" s="601"/>
    </row>
    <row r="26" spans="1:18" ht="24" customHeight="1" x14ac:dyDescent="0.25">
      <c r="A26" s="601"/>
      <c r="B26" s="596"/>
      <c r="C26" s="597"/>
      <c r="D26" s="597"/>
      <c r="E26" s="597"/>
      <c r="F26" s="597"/>
      <c r="G26" s="620"/>
      <c r="H26" s="597"/>
      <c r="I26" s="597"/>
      <c r="J26" s="597"/>
      <c r="K26" s="598"/>
      <c r="L26" s="599"/>
      <c r="M26" s="602"/>
      <c r="N26" s="599"/>
      <c r="O26" s="601"/>
    </row>
    <row r="27" spans="1:18" ht="24" customHeight="1" x14ac:dyDescent="0.25">
      <c r="A27" s="601"/>
      <c r="B27" s="596"/>
      <c r="C27" s="597"/>
      <c r="D27" s="597"/>
      <c r="E27" s="597"/>
      <c r="F27" s="597"/>
      <c r="G27" s="620"/>
      <c r="H27" s="597"/>
      <c r="I27" s="597"/>
      <c r="J27" s="597"/>
      <c r="K27" s="598"/>
      <c r="L27" s="599"/>
      <c r="M27" s="602"/>
      <c r="N27" s="599"/>
      <c r="O27" s="601"/>
    </row>
    <row r="28" spans="1:18" ht="24" customHeight="1" x14ac:dyDescent="0.25">
      <c r="A28" s="601"/>
      <c r="B28" s="596"/>
      <c r="C28" s="597"/>
      <c r="D28" s="597"/>
      <c r="E28" s="597"/>
      <c r="F28" s="597"/>
      <c r="G28" s="620"/>
      <c r="H28" s="597"/>
      <c r="I28" s="597"/>
      <c r="J28" s="597"/>
      <c r="K28" s="598"/>
      <c r="L28" s="599"/>
      <c r="M28" s="602"/>
      <c r="N28" s="599"/>
      <c r="O28" s="601"/>
    </row>
    <row r="29" spans="1:18" ht="24" customHeight="1" x14ac:dyDescent="0.25">
      <c r="A29" s="601"/>
      <c r="B29" s="596"/>
      <c r="C29" s="597"/>
      <c r="D29" s="597"/>
      <c r="E29" s="597"/>
      <c r="F29" s="597"/>
      <c r="G29" s="620"/>
      <c r="H29" s="597"/>
      <c r="I29" s="597"/>
      <c r="J29" s="597"/>
      <c r="K29" s="598"/>
      <c r="L29" s="599"/>
      <c r="M29" s="602"/>
      <c r="N29" s="599"/>
      <c r="O29" s="601"/>
    </row>
    <row r="30" spans="1:18" ht="24" customHeight="1" x14ac:dyDescent="0.25">
      <c r="A30" s="601"/>
      <c r="B30" s="596"/>
      <c r="C30" s="597"/>
      <c r="D30" s="597"/>
      <c r="E30" s="597"/>
      <c r="F30" s="597"/>
      <c r="G30" s="620"/>
      <c r="H30" s="597"/>
      <c r="I30" s="597"/>
      <c r="J30" s="597"/>
      <c r="K30" s="598"/>
      <c r="L30" s="599"/>
      <c r="M30" s="602"/>
      <c r="N30" s="599"/>
      <c r="O30" s="601"/>
    </row>
    <row r="31" spans="1:18" ht="24" customHeight="1" x14ac:dyDescent="0.25">
      <c r="A31" s="601"/>
      <c r="B31" s="596"/>
      <c r="C31" s="597"/>
      <c r="D31" s="597"/>
      <c r="E31" s="597"/>
      <c r="F31" s="597"/>
      <c r="G31" s="620"/>
      <c r="H31" s="597"/>
      <c r="I31" s="597"/>
      <c r="J31" s="597"/>
      <c r="K31" s="598"/>
      <c r="L31" s="599"/>
      <c r="M31" s="602"/>
      <c r="N31" s="599"/>
      <c r="O31" s="601"/>
    </row>
    <row r="32" spans="1:18" ht="24" customHeight="1" x14ac:dyDescent="0.25">
      <c r="A32" s="601"/>
      <c r="B32" s="596"/>
      <c r="C32" s="597"/>
      <c r="D32" s="597"/>
      <c r="E32" s="597"/>
      <c r="F32" s="597"/>
      <c r="G32" s="620"/>
      <c r="H32" s="597"/>
      <c r="I32" s="597"/>
      <c r="J32" s="597"/>
      <c r="K32" s="598"/>
      <c r="L32" s="599"/>
      <c r="M32" s="602"/>
      <c r="N32" s="599"/>
      <c r="O32" s="601"/>
    </row>
    <row r="33" spans="1:15" ht="24" customHeight="1" x14ac:dyDescent="0.25">
      <c r="A33" s="601"/>
      <c r="B33" s="596"/>
      <c r="C33" s="597"/>
      <c r="D33" s="597"/>
      <c r="E33" s="597"/>
      <c r="F33" s="597"/>
      <c r="G33" s="620"/>
      <c r="H33" s="597"/>
      <c r="I33" s="597"/>
      <c r="J33" s="597"/>
      <c r="K33" s="598"/>
      <c r="L33" s="599"/>
      <c r="M33" s="602"/>
      <c r="N33" s="599"/>
      <c r="O33" s="601"/>
    </row>
    <row r="34" spans="1:15" ht="24" customHeight="1" x14ac:dyDescent="0.25">
      <c r="A34" s="601"/>
      <c r="B34" s="596"/>
      <c r="C34" s="597"/>
      <c r="D34" s="597"/>
      <c r="E34" s="597"/>
      <c r="F34" s="597"/>
      <c r="G34" s="620"/>
      <c r="H34" s="597"/>
      <c r="I34" s="597"/>
      <c r="J34" s="597"/>
      <c r="K34" s="598"/>
      <c r="L34" s="599"/>
      <c r="M34" s="602"/>
      <c r="N34" s="599"/>
      <c r="O34" s="601"/>
    </row>
    <row r="35" spans="1:15" ht="24" customHeight="1" x14ac:dyDescent="0.25">
      <c r="A35" s="603"/>
      <c r="B35" s="604"/>
      <c r="C35" s="605"/>
      <c r="D35" s="605"/>
      <c r="E35" s="605"/>
      <c r="F35" s="605"/>
      <c r="G35" s="622"/>
      <c r="H35" s="605"/>
      <c r="I35" s="605"/>
      <c r="J35" s="605"/>
      <c r="K35" s="606"/>
      <c r="L35" s="607"/>
      <c r="M35" s="608"/>
      <c r="N35" s="607"/>
      <c r="O35" s="603"/>
    </row>
    <row r="36" spans="1:15" ht="16.5" customHeight="1" x14ac:dyDescent="0.25"/>
    <row r="37" spans="1:15" ht="16.5" customHeight="1" x14ac:dyDescent="0.25"/>
    <row r="38" spans="1:15" ht="16.5" customHeight="1" x14ac:dyDescent="0.25"/>
    <row r="39" spans="1:15" ht="16.5" customHeight="1" x14ac:dyDescent="0.25"/>
    <row r="40" spans="1:15" ht="16.5" customHeight="1" x14ac:dyDescent="0.25"/>
    <row r="41" spans="1:15" ht="16.5" customHeight="1" x14ac:dyDescent="0.25"/>
    <row r="42" spans="1:15" ht="16.5" customHeight="1" x14ac:dyDescent="0.25"/>
    <row r="43" spans="1:15" ht="16.5" customHeight="1" x14ac:dyDescent="0.25"/>
    <row r="44" spans="1:15" ht="16.5" customHeight="1" x14ac:dyDescent="0.25"/>
    <row r="45" spans="1:15" ht="16.5" customHeight="1" x14ac:dyDescent="0.25"/>
    <row r="46" spans="1:15" ht="16.5" customHeight="1" x14ac:dyDescent="0.25"/>
    <row r="47" spans="1:15" ht="16.5" customHeight="1" x14ac:dyDescent="0.25"/>
    <row r="48" spans="1:15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</sheetData>
  <sheetProtection selectLockedCells="1" selectUnlockedCells="1"/>
  <printOptions horizontalCentered="1"/>
  <pageMargins left="0.2" right="0.2" top="0.35" bottom="0.13" header="0.2" footer="0.51"/>
  <pageSetup paperSize="9" scale="94" orientation="portrait" horizontalDpi="300" verticalDpi="300" r:id="rId1"/>
  <headerFooter scaleWithDoc="0" alignWithMargins="0">
    <oddHeader>&amp;C( 3 )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L44"/>
  <sheetViews>
    <sheetView workbookViewId="0">
      <selection activeCell="P18" sqref="P18"/>
    </sheetView>
  </sheetViews>
  <sheetFormatPr defaultColWidth="9.1796875" defaultRowHeight="14.5" x14ac:dyDescent="0.35"/>
  <cols>
    <col min="1" max="1" width="17.7265625" customWidth="1"/>
    <col min="2" max="2" width="17.54296875" style="187" customWidth="1"/>
    <col min="3" max="3" width="8" customWidth="1"/>
    <col min="4" max="6" width="6.81640625" customWidth="1"/>
    <col min="7" max="7" width="8" customWidth="1"/>
    <col min="8" max="8" width="7.7265625" customWidth="1"/>
    <col min="9" max="9" width="9.54296875" style="187" customWidth="1"/>
    <col min="10" max="10" width="8.1796875" customWidth="1"/>
  </cols>
  <sheetData>
    <row r="1" spans="1:10" ht="32.25" customHeight="1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214</v>
      </c>
      <c r="C2" s="81"/>
      <c r="D2" s="81"/>
      <c r="E2" s="81"/>
      <c r="F2" s="81"/>
      <c r="G2" s="81"/>
      <c r="H2" s="82"/>
      <c r="I2" s="209" t="s">
        <v>24</v>
      </c>
      <c r="J2" s="136">
        <v>918</v>
      </c>
    </row>
    <row r="3" spans="1:10" ht="15.5" x14ac:dyDescent="0.35">
      <c r="A3" s="83" t="s">
        <v>26</v>
      </c>
      <c r="B3" s="188" t="s">
        <v>27</v>
      </c>
      <c r="C3" s="85"/>
      <c r="D3" s="85"/>
      <c r="E3" s="85"/>
      <c r="F3" s="85"/>
      <c r="G3" s="85"/>
      <c r="H3" s="86"/>
      <c r="I3" s="210" t="s">
        <v>28</v>
      </c>
      <c r="J3" s="136" t="s">
        <v>243</v>
      </c>
    </row>
    <row r="4" spans="1:10" ht="15.5" x14ac:dyDescent="0.35">
      <c r="A4" s="83" t="s">
        <v>30</v>
      </c>
      <c r="B4" s="174">
        <v>40838</v>
      </c>
      <c r="C4" s="85"/>
      <c r="D4" s="85"/>
      <c r="E4" s="85"/>
      <c r="F4" s="85"/>
      <c r="G4" s="85"/>
      <c r="H4" s="86"/>
      <c r="I4" s="210" t="s">
        <v>32</v>
      </c>
      <c r="J4" s="136" t="s">
        <v>69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211"/>
      <c r="J5" s="138"/>
    </row>
    <row r="6" spans="1:10" ht="13.5" customHeight="1" x14ac:dyDescent="0.35">
      <c r="A6" s="88" t="s">
        <v>35</v>
      </c>
      <c r="B6" s="189">
        <v>16</v>
      </c>
      <c r="C6" s="91"/>
      <c r="D6" s="91"/>
      <c r="E6" s="91"/>
      <c r="F6" s="91"/>
      <c r="G6" s="91"/>
      <c r="H6" s="92"/>
      <c r="I6" s="212" t="s">
        <v>216</v>
      </c>
      <c r="J6" s="140"/>
    </row>
    <row r="7" spans="1:10" ht="13.5" customHeight="1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213" t="s">
        <v>217</v>
      </c>
      <c r="J7" s="142"/>
    </row>
    <row r="8" spans="1:10" ht="15.5" x14ac:dyDescent="0.35">
      <c r="A8" s="93" t="s">
        <v>38</v>
      </c>
      <c r="B8" s="189"/>
      <c r="C8" s="91"/>
      <c r="D8" s="91"/>
      <c r="E8" s="91"/>
      <c r="F8" s="91"/>
      <c r="G8" s="91"/>
      <c r="H8" s="86"/>
      <c r="I8" s="213" t="s">
        <v>218</v>
      </c>
      <c r="J8" s="142"/>
    </row>
    <row r="9" spans="1:10" ht="13.5" customHeight="1" x14ac:dyDescent="0.35">
      <c r="A9" s="93" t="s">
        <v>40</v>
      </c>
      <c r="B9" s="189"/>
      <c r="C9" s="91"/>
      <c r="D9" s="91"/>
      <c r="E9" s="91"/>
      <c r="F9" s="91"/>
      <c r="G9" s="91"/>
      <c r="H9" s="85"/>
      <c r="I9" s="214" t="s">
        <v>219</v>
      </c>
      <c r="J9" s="144"/>
    </row>
    <row r="10" spans="1:10" ht="14.25" customHeight="1" x14ac:dyDescent="0.35">
      <c r="A10" s="96" t="s">
        <v>42</v>
      </c>
      <c r="B10" s="94" t="s">
        <v>244</v>
      </c>
      <c r="C10" s="86"/>
      <c r="D10" s="86"/>
      <c r="E10" s="86"/>
      <c r="F10" s="86"/>
      <c r="G10" s="86"/>
      <c r="H10" s="86"/>
      <c r="I10" s="215"/>
      <c r="J10" s="146"/>
    </row>
    <row r="11" spans="1:10" ht="15.5" x14ac:dyDescent="0.35">
      <c r="A11" s="88" t="s">
        <v>44</v>
      </c>
      <c r="B11" s="90" t="s">
        <v>45</v>
      </c>
      <c r="C11" s="91"/>
      <c r="D11" s="91"/>
      <c r="E11" s="91"/>
      <c r="F11" s="91"/>
      <c r="G11" s="91"/>
      <c r="H11" s="91"/>
      <c r="I11" s="216"/>
      <c r="J11" s="147"/>
    </row>
    <row r="12" spans="1:10" ht="15.5" x14ac:dyDescent="0.35">
      <c r="A12" s="97" t="s">
        <v>46</v>
      </c>
      <c r="B12" s="189" t="s">
        <v>99</v>
      </c>
      <c r="C12" s="86"/>
      <c r="D12" s="86"/>
      <c r="E12" s="86"/>
      <c r="F12" s="99"/>
      <c r="G12" s="100" t="s">
        <v>245</v>
      </c>
      <c r="H12" s="101"/>
      <c r="I12" s="211"/>
      <c r="J12" s="138"/>
    </row>
    <row r="13" spans="1:10" x14ac:dyDescent="0.35">
      <c r="A13" s="736" t="s">
        <v>199</v>
      </c>
      <c r="B13" s="738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39"/>
      <c r="C14" s="175" t="s">
        <v>227</v>
      </c>
      <c r="D14" s="108"/>
      <c r="E14" s="109"/>
      <c r="F14" s="108"/>
      <c r="G14" s="109"/>
      <c r="H14" s="110"/>
      <c r="I14" s="181" t="s">
        <v>57</v>
      </c>
      <c r="J14" s="182" t="s">
        <v>58</v>
      </c>
    </row>
    <row r="15" spans="1:10" ht="20.149999999999999" customHeight="1" x14ac:dyDescent="0.35">
      <c r="A15" s="176" t="s">
        <v>246</v>
      </c>
      <c r="B15" s="203" t="s">
        <v>27</v>
      </c>
      <c r="C15" s="177" t="s">
        <v>79</v>
      </c>
      <c r="D15" s="154">
        <v>144</v>
      </c>
      <c r="E15" s="154">
        <v>61.28</v>
      </c>
      <c r="F15" s="112">
        <v>110.79</v>
      </c>
      <c r="G15" s="167">
        <v>22.42</v>
      </c>
      <c r="H15" s="167">
        <v>54.22</v>
      </c>
      <c r="I15" s="217">
        <f t="shared" ref="I15:I30" si="0">D15+E15+F15+G15+H15</f>
        <v>392.71000000000004</v>
      </c>
      <c r="J15" s="218" t="s">
        <v>61</v>
      </c>
    </row>
    <row r="16" spans="1:10" ht="20.149999999999999" customHeight="1" x14ac:dyDescent="0.35">
      <c r="A16" s="235" t="s">
        <v>229</v>
      </c>
      <c r="B16" s="196" t="s">
        <v>167</v>
      </c>
      <c r="C16" s="205"/>
      <c r="D16" s="114">
        <v>128</v>
      </c>
      <c r="E16" s="114">
        <v>56.4</v>
      </c>
      <c r="F16" s="169">
        <v>121.04</v>
      </c>
      <c r="G16" s="171">
        <v>25.93</v>
      </c>
      <c r="H16" s="171">
        <v>46.54</v>
      </c>
      <c r="I16" s="240">
        <f t="shared" si="0"/>
        <v>377.91</v>
      </c>
      <c r="J16" s="238" t="s">
        <v>64</v>
      </c>
    </row>
    <row r="17" spans="1:12" ht="20.149999999999999" customHeight="1" x14ac:dyDescent="0.35">
      <c r="A17" s="178" t="s">
        <v>205</v>
      </c>
      <c r="B17" s="202" t="s">
        <v>27</v>
      </c>
      <c r="C17" s="179" t="s">
        <v>82</v>
      </c>
      <c r="D17" s="122">
        <v>135</v>
      </c>
      <c r="E17" s="122">
        <v>63.98</v>
      </c>
      <c r="F17" s="120">
        <v>92.69</v>
      </c>
      <c r="G17" s="127">
        <v>13.46</v>
      </c>
      <c r="H17" s="127">
        <v>40.5</v>
      </c>
      <c r="I17" s="240">
        <f t="shared" si="0"/>
        <v>345.62999999999994</v>
      </c>
      <c r="J17" s="220" t="s">
        <v>69</v>
      </c>
    </row>
    <row r="18" spans="1:12" ht="20.149999999999999" customHeight="1" x14ac:dyDescent="0.35">
      <c r="A18" s="119" t="s">
        <v>238</v>
      </c>
      <c r="B18" s="203" t="s">
        <v>27</v>
      </c>
      <c r="C18" s="179" t="s">
        <v>239</v>
      </c>
      <c r="D18" s="122">
        <v>112</v>
      </c>
      <c r="E18" s="122">
        <v>81.400000000000006</v>
      </c>
      <c r="F18" s="120">
        <v>114.81</v>
      </c>
      <c r="G18" s="127">
        <v>37.07</v>
      </c>
      <c r="H18" s="127">
        <v>0</v>
      </c>
      <c r="I18" s="240">
        <f t="shared" si="0"/>
        <v>345.28000000000003</v>
      </c>
      <c r="J18" s="239" t="s">
        <v>72</v>
      </c>
      <c r="L18" t="s">
        <v>181</v>
      </c>
    </row>
    <row r="19" spans="1:12" ht="20.149999999999999" customHeight="1" x14ac:dyDescent="0.35">
      <c r="A19" s="178" t="s">
        <v>212</v>
      </c>
      <c r="B19" s="203" t="s">
        <v>27</v>
      </c>
      <c r="C19" s="179"/>
      <c r="D19" s="122">
        <v>121</v>
      </c>
      <c r="E19" s="122">
        <v>55.71</v>
      </c>
      <c r="F19" s="120">
        <v>105.8</v>
      </c>
      <c r="G19" s="127">
        <v>26</v>
      </c>
      <c r="H19" s="127">
        <v>34.47</v>
      </c>
      <c r="I19" s="240">
        <f t="shared" si="0"/>
        <v>342.98</v>
      </c>
      <c r="J19" s="221" t="s">
        <v>75</v>
      </c>
    </row>
    <row r="20" spans="1:12" ht="20.149999999999999" customHeight="1" x14ac:dyDescent="0.35">
      <c r="A20" s="119" t="s">
        <v>211</v>
      </c>
      <c r="B20" s="202" t="s">
        <v>27</v>
      </c>
      <c r="C20" s="179" t="s">
        <v>76</v>
      </c>
      <c r="D20" s="122">
        <v>120</v>
      </c>
      <c r="E20" s="122">
        <v>67.38</v>
      </c>
      <c r="F20" s="120">
        <v>92.7</v>
      </c>
      <c r="G20" s="127">
        <v>0</v>
      </c>
      <c r="H20" s="127">
        <v>50.16</v>
      </c>
      <c r="I20" s="240">
        <f t="shared" si="0"/>
        <v>330.24</v>
      </c>
      <c r="J20" s="221" t="s">
        <v>77</v>
      </c>
    </row>
    <row r="21" spans="1:12" ht="20.149999999999999" customHeight="1" x14ac:dyDescent="0.35">
      <c r="A21" s="119" t="s">
        <v>247</v>
      </c>
      <c r="B21" s="203" t="s">
        <v>248</v>
      </c>
      <c r="C21" s="179"/>
      <c r="D21" s="119">
        <v>134</v>
      </c>
      <c r="E21" s="122">
        <v>57.11</v>
      </c>
      <c r="F21" s="120">
        <v>105.4</v>
      </c>
      <c r="G21" s="127">
        <v>27.05</v>
      </c>
      <c r="H21" s="128">
        <v>0</v>
      </c>
      <c r="I21" s="240">
        <f t="shared" si="0"/>
        <v>323.56</v>
      </c>
      <c r="J21" s="221" t="s">
        <v>80</v>
      </c>
    </row>
    <row r="22" spans="1:12" ht="20.149999999999999" customHeight="1" x14ac:dyDescent="0.35">
      <c r="A22" s="178" t="s">
        <v>206</v>
      </c>
      <c r="B22" s="203" t="s">
        <v>66</v>
      </c>
      <c r="C22" s="179" t="s">
        <v>85</v>
      </c>
      <c r="D22" s="114">
        <v>137</v>
      </c>
      <c r="E22" s="114">
        <v>56.21</v>
      </c>
      <c r="F22" s="169">
        <v>104.86</v>
      </c>
      <c r="G22" s="171">
        <v>16.91</v>
      </c>
      <c r="H22" s="171">
        <v>0</v>
      </c>
      <c r="I22" s="240">
        <f t="shared" si="0"/>
        <v>314.98</v>
      </c>
      <c r="J22" s="221" t="s">
        <v>83</v>
      </c>
    </row>
    <row r="23" spans="1:12" ht="20.149999999999999" customHeight="1" x14ac:dyDescent="0.35">
      <c r="A23" s="178" t="s">
        <v>204</v>
      </c>
      <c r="B23" s="203" t="s">
        <v>170</v>
      </c>
      <c r="C23" s="179" t="s">
        <v>171</v>
      </c>
      <c r="D23" s="122">
        <v>95</v>
      </c>
      <c r="E23" s="122">
        <v>55.76</v>
      </c>
      <c r="F23" s="120">
        <v>110.63</v>
      </c>
      <c r="G23" s="127">
        <v>34.14</v>
      </c>
      <c r="H23" s="127">
        <v>0</v>
      </c>
      <c r="I23" s="240">
        <f t="shared" si="0"/>
        <v>295.52999999999997</v>
      </c>
      <c r="J23" s="221" t="s">
        <v>86</v>
      </c>
    </row>
    <row r="24" spans="1:12" ht="20.149999999999999" customHeight="1" x14ac:dyDescent="0.35">
      <c r="A24" s="119" t="s">
        <v>249</v>
      </c>
      <c r="B24" s="196" t="s">
        <v>250</v>
      </c>
      <c r="C24" s="121"/>
      <c r="D24" s="122">
        <v>98</v>
      </c>
      <c r="E24" s="122">
        <v>78.239999999999995</v>
      </c>
      <c r="F24" s="120">
        <v>105.91</v>
      </c>
      <c r="G24" s="127">
        <v>6.82</v>
      </c>
      <c r="H24" s="127">
        <v>0</v>
      </c>
      <c r="I24" s="240">
        <f t="shared" si="0"/>
        <v>288.96999999999997</v>
      </c>
      <c r="J24" s="221" t="s">
        <v>89</v>
      </c>
    </row>
    <row r="25" spans="1:12" ht="20.149999999999999" customHeight="1" x14ac:dyDescent="0.35">
      <c r="A25" s="198" t="s">
        <v>251</v>
      </c>
      <c r="B25" s="203" t="s">
        <v>27</v>
      </c>
      <c r="C25" s="233"/>
      <c r="D25" s="122">
        <v>131</v>
      </c>
      <c r="E25" s="122">
        <v>60.92</v>
      </c>
      <c r="F25" s="120">
        <v>43.17</v>
      </c>
      <c r="G25" s="127">
        <v>0</v>
      </c>
      <c r="H25" s="127">
        <v>47.64</v>
      </c>
      <c r="I25" s="240">
        <f t="shared" si="0"/>
        <v>282.73</v>
      </c>
      <c r="J25" s="221" t="s">
        <v>92</v>
      </c>
    </row>
    <row r="26" spans="1:12" ht="20.149999999999999" customHeight="1" x14ac:dyDescent="0.35">
      <c r="A26" s="200" t="s">
        <v>252</v>
      </c>
      <c r="B26" s="203" t="s">
        <v>248</v>
      </c>
      <c r="C26" s="199"/>
      <c r="D26" s="122">
        <v>128</v>
      </c>
      <c r="E26" s="122">
        <v>54.48</v>
      </c>
      <c r="F26" s="120">
        <v>98.71</v>
      </c>
      <c r="G26" s="127">
        <v>0</v>
      </c>
      <c r="H26" s="127">
        <v>0</v>
      </c>
      <c r="I26" s="240">
        <f t="shared" si="0"/>
        <v>281.19</v>
      </c>
      <c r="J26" s="221" t="s">
        <v>123</v>
      </c>
    </row>
    <row r="27" spans="1:12" ht="20.149999999999999" customHeight="1" x14ac:dyDescent="0.35">
      <c r="A27" s="232" t="s">
        <v>200</v>
      </c>
      <c r="B27" s="202" t="s">
        <v>27</v>
      </c>
      <c r="C27" s="199" t="s">
        <v>60</v>
      </c>
      <c r="D27" s="122">
        <v>128</v>
      </c>
      <c r="E27" s="122">
        <v>45.49</v>
      </c>
      <c r="F27" s="120">
        <v>107.22</v>
      </c>
      <c r="G27" s="127">
        <v>0</v>
      </c>
      <c r="H27" s="127">
        <v>0</v>
      </c>
      <c r="I27" s="240">
        <f t="shared" si="0"/>
        <v>280.71000000000004</v>
      </c>
      <c r="J27" s="221" t="s">
        <v>124</v>
      </c>
    </row>
    <row r="28" spans="1:12" ht="20.149999999999999" customHeight="1" x14ac:dyDescent="0.35">
      <c r="A28" s="178" t="s">
        <v>253</v>
      </c>
      <c r="B28" s="202" t="s">
        <v>27</v>
      </c>
      <c r="C28" s="179" t="s">
        <v>122</v>
      </c>
      <c r="D28" s="234">
        <v>107</v>
      </c>
      <c r="E28" s="120">
        <v>64.13</v>
      </c>
      <c r="F28" s="122">
        <v>77.569999999999993</v>
      </c>
      <c r="G28" s="127">
        <v>4.13</v>
      </c>
      <c r="H28" s="127">
        <v>0</v>
      </c>
      <c r="I28" s="240">
        <f t="shared" si="0"/>
        <v>252.82999999999998</v>
      </c>
      <c r="J28" s="221" t="s">
        <v>125</v>
      </c>
    </row>
    <row r="29" spans="1:12" ht="20.149999999999999" customHeight="1" x14ac:dyDescent="0.35">
      <c r="A29" s="178" t="s">
        <v>254</v>
      </c>
      <c r="B29" s="203" t="s">
        <v>27</v>
      </c>
      <c r="C29" s="179"/>
      <c r="D29" s="122">
        <v>108</v>
      </c>
      <c r="E29" s="122">
        <v>55.5</v>
      </c>
      <c r="F29" s="120">
        <v>77.66</v>
      </c>
      <c r="G29" s="127">
        <v>10.75</v>
      </c>
      <c r="H29" s="127">
        <v>0</v>
      </c>
      <c r="I29" s="240">
        <f t="shared" si="0"/>
        <v>251.91</v>
      </c>
      <c r="J29" s="221" t="s">
        <v>172</v>
      </c>
    </row>
    <row r="30" spans="1:12" ht="20.149999999999999" customHeight="1" x14ac:dyDescent="0.35">
      <c r="A30" s="178" t="s">
        <v>255</v>
      </c>
      <c r="B30" s="202" t="s">
        <v>27</v>
      </c>
      <c r="C30" s="179" t="s">
        <v>256</v>
      </c>
      <c r="D30" s="122">
        <v>83</v>
      </c>
      <c r="E30" s="231">
        <v>45.96</v>
      </c>
      <c r="F30" s="120">
        <v>77.14</v>
      </c>
      <c r="G30" s="127">
        <v>0</v>
      </c>
      <c r="H30" s="127">
        <v>0</v>
      </c>
      <c r="I30" s="240">
        <f t="shared" si="0"/>
        <v>206.10000000000002</v>
      </c>
      <c r="J30" s="221" t="s">
        <v>173</v>
      </c>
    </row>
    <row r="31" spans="1:12" ht="20.149999999999999" customHeight="1" x14ac:dyDescent="0.35">
      <c r="A31" s="235" t="s">
        <v>257</v>
      </c>
      <c r="B31" s="202"/>
      <c r="C31" s="205"/>
      <c r="D31" s="114">
        <v>116</v>
      </c>
      <c r="E31" s="204" t="s">
        <v>68</v>
      </c>
      <c r="F31" s="169">
        <v>76.09</v>
      </c>
      <c r="G31" s="241" t="s">
        <v>68</v>
      </c>
      <c r="H31" s="171">
        <v>0</v>
      </c>
      <c r="I31" s="240">
        <f>D31+F31+H31</f>
        <v>192.09</v>
      </c>
      <c r="J31" s="222" t="s">
        <v>176</v>
      </c>
    </row>
    <row r="32" spans="1:12" ht="20.149999999999999" customHeight="1" x14ac:dyDescent="0.35">
      <c r="A32" s="178"/>
      <c r="B32" s="203"/>
      <c r="C32" s="179"/>
      <c r="D32" s="122"/>
      <c r="E32" s="122"/>
      <c r="F32" s="120"/>
      <c r="G32" s="127"/>
      <c r="H32" s="127"/>
      <c r="I32" s="237"/>
      <c r="J32" s="221"/>
    </row>
    <row r="33" spans="1:10" ht="20.149999999999999" customHeight="1" x14ac:dyDescent="0.35">
      <c r="A33" s="178"/>
      <c r="B33" s="203"/>
      <c r="C33" s="179"/>
      <c r="D33" s="122"/>
      <c r="E33" s="122"/>
      <c r="F33" s="120"/>
      <c r="G33" s="127"/>
      <c r="H33" s="127"/>
      <c r="I33" s="237"/>
      <c r="J33" s="221"/>
    </row>
    <row r="34" spans="1:10" ht="20.149999999999999" customHeight="1" x14ac:dyDescent="0.35">
      <c r="A34" s="119"/>
      <c r="B34" s="206"/>
      <c r="C34" s="179"/>
      <c r="D34" s="122"/>
      <c r="E34" s="122"/>
      <c r="F34" s="120"/>
      <c r="G34" s="127"/>
      <c r="H34" s="127"/>
      <c r="I34" s="219"/>
      <c r="J34" s="221"/>
    </row>
    <row r="35" spans="1:10" ht="20.149999999999999" customHeight="1" x14ac:dyDescent="0.35">
      <c r="A35" s="159"/>
      <c r="B35" s="204"/>
      <c r="C35" s="170"/>
      <c r="D35" s="114"/>
      <c r="E35" s="114"/>
      <c r="F35" s="169"/>
      <c r="G35" s="171"/>
      <c r="H35" s="171"/>
      <c r="I35" s="225"/>
      <c r="J35" s="226"/>
    </row>
    <row r="36" spans="1:10" ht="20.149999999999999" customHeight="1" x14ac:dyDescent="0.35">
      <c r="A36" s="119"/>
      <c r="B36" s="206"/>
      <c r="C36" s="121"/>
      <c r="D36" s="122"/>
      <c r="E36" s="122"/>
      <c r="F36" s="120"/>
      <c r="G36" s="127"/>
      <c r="H36" s="127"/>
      <c r="I36" s="227"/>
      <c r="J36" s="184"/>
    </row>
    <row r="37" spans="1:10" ht="20.149999999999999" customHeight="1" x14ac:dyDescent="0.35">
      <c r="A37" s="119"/>
      <c r="B37" s="206"/>
      <c r="C37" s="121"/>
      <c r="D37" s="122"/>
      <c r="E37" s="122"/>
      <c r="F37" s="120"/>
      <c r="G37" s="127"/>
      <c r="H37" s="127"/>
      <c r="I37" s="227"/>
      <c r="J37" s="184"/>
    </row>
    <row r="38" spans="1:10" ht="20.149999999999999" customHeight="1" x14ac:dyDescent="0.35">
      <c r="A38" s="159"/>
      <c r="B38" s="203"/>
      <c r="C38" s="121"/>
      <c r="D38" s="122"/>
      <c r="E38" s="122"/>
      <c r="F38" s="120"/>
      <c r="G38" s="127"/>
      <c r="H38" s="127"/>
      <c r="I38" s="227"/>
      <c r="J38" s="184"/>
    </row>
    <row r="39" spans="1:10" ht="20.149999999999999" customHeight="1" x14ac:dyDescent="0.35">
      <c r="A39" s="119"/>
      <c r="B39" s="203"/>
      <c r="C39" s="121"/>
      <c r="D39" s="122"/>
      <c r="E39" s="122"/>
      <c r="F39" s="120"/>
      <c r="G39" s="127"/>
      <c r="H39" s="127"/>
      <c r="I39" s="227"/>
      <c r="J39" s="184"/>
    </row>
    <row r="40" spans="1:10" ht="20.149999999999999" customHeight="1" x14ac:dyDescent="0.35">
      <c r="A40" s="119"/>
      <c r="B40" s="206"/>
      <c r="C40" s="121"/>
      <c r="D40" s="122"/>
      <c r="E40" s="122"/>
      <c r="F40" s="120"/>
      <c r="G40" s="127"/>
      <c r="H40" s="127"/>
      <c r="I40" s="227"/>
      <c r="J40" s="184"/>
    </row>
    <row r="41" spans="1:10" ht="20.149999999999999" customHeight="1" x14ac:dyDescent="0.35">
      <c r="A41" s="159"/>
      <c r="B41" s="203"/>
      <c r="C41" s="121"/>
      <c r="D41" s="122"/>
      <c r="E41" s="122"/>
      <c r="F41" s="120"/>
      <c r="G41" s="127"/>
      <c r="H41" s="127"/>
      <c r="I41" s="227"/>
      <c r="J41" s="184"/>
    </row>
    <row r="42" spans="1:10" ht="20.149999999999999" customHeight="1" x14ac:dyDescent="0.35">
      <c r="A42" s="119"/>
      <c r="B42" s="203"/>
      <c r="C42" s="121"/>
      <c r="D42" s="122"/>
      <c r="E42" s="122"/>
      <c r="F42" s="120"/>
      <c r="G42" s="127"/>
      <c r="H42" s="127"/>
      <c r="I42" s="227"/>
      <c r="J42" s="184"/>
    </row>
    <row r="43" spans="1:10" ht="20.149999999999999" customHeight="1" x14ac:dyDescent="0.35">
      <c r="A43" s="119"/>
      <c r="B43" s="203"/>
      <c r="C43" s="121"/>
      <c r="D43" s="122"/>
      <c r="E43" s="122"/>
      <c r="F43" s="120"/>
      <c r="G43" s="127"/>
      <c r="H43" s="127"/>
      <c r="I43" s="227"/>
      <c r="J43" s="184"/>
    </row>
    <row r="44" spans="1:10" ht="20.149999999999999" customHeight="1" x14ac:dyDescent="0.35">
      <c r="A44" s="129"/>
      <c r="B44" s="208"/>
      <c r="C44" s="131"/>
      <c r="D44" s="132"/>
      <c r="E44" s="132"/>
      <c r="F44" s="130"/>
      <c r="G44" s="133"/>
      <c r="H44" s="133"/>
      <c r="I44" s="228"/>
      <c r="J44" s="185"/>
    </row>
  </sheetData>
  <mergeCells count="4">
    <mergeCell ref="A1:J1"/>
    <mergeCell ref="I13:J13"/>
    <mergeCell ref="A13:A14"/>
    <mergeCell ref="B13:B14"/>
  </mergeCells>
  <printOptions horizontalCentered="1" verticalCentered="1"/>
  <pageMargins left="0.31" right="0.31" top="0.24" bottom="0.24" header="0.19" footer="0.21"/>
  <pageSetup paperSize="9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44"/>
  <sheetViews>
    <sheetView workbookViewId="0">
      <selection activeCell="P18" sqref="P18"/>
    </sheetView>
  </sheetViews>
  <sheetFormatPr defaultColWidth="9.1796875" defaultRowHeight="14.5" x14ac:dyDescent="0.35"/>
  <cols>
    <col min="1" max="1" width="17.7265625" customWidth="1"/>
    <col min="2" max="2" width="17.81640625" style="187" customWidth="1"/>
    <col min="3" max="3" width="7.7265625" customWidth="1"/>
    <col min="4" max="8" width="6.81640625" customWidth="1"/>
    <col min="9" max="9" width="10.26953125" style="187" customWidth="1"/>
    <col min="10" max="10" width="8.1796875" customWidth="1"/>
  </cols>
  <sheetData>
    <row r="1" spans="1:10" ht="32.25" customHeight="1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214</v>
      </c>
      <c r="C2" s="81"/>
      <c r="D2" s="81"/>
      <c r="E2" s="81"/>
      <c r="F2" s="81"/>
      <c r="G2" s="81"/>
      <c r="H2" s="82"/>
      <c r="I2" s="209" t="s">
        <v>24</v>
      </c>
      <c r="J2" s="136">
        <v>912</v>
      </c>
    </row>
    <row r="3" spans="1:10" ht="15.5" x14ac:dyDescent="0.35">
      <c r="A3" s="83" t="s">
        <v>26</v>
      </c>
      <c r="B3" s="188" t="s">
        <v>27</v>
      </c>
      <c r="C3" s="85"/>
      <c r="D3" s="85"/>
      <c r="E3" s="85"/>
      <c r="F3" s="85"/>
      <c r="G3" s="85"/>
      <c r="H3" s="86"/>
      <c r="I3" s="210" t="s">
        <v>28</v>
      </c>
      <c r="J3" s="136" t="s">
        <v>243</v>
      </c>
    </row>
    <row r="4" spans="1:10" ht="15.5" x14ac:dyDescent="0.35">
      <c r="A4" s="83" t="s">
        <v>30</v>
      </c>
      <c r="B4" s="174">
        <v>40733</v>
      </c>
      <c r="C4" s="85"/>
      <c r="D4" s="85"/>
      <c r="E4" s="85"/>
      <c r="F4" s="85"/>
      <c r="G4" s="85"/>
      <c r="H4" s="86"/>
      <c r="I4" s="210" t="s">
        <v>32</v>
      </c>
      <c r="J4" s="136" t="s">
        <v>64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211"/>
      <c r="J5" s="138"/>
    </row>
    <row r="6" spans="1:10" ht="13.5" customHeight="1" x14ac:dyDescent="0.35">
      <c r="A6" s="88" t="s">
        <v>35</v>
      </c>
      <c r="B6" s="189">
        <v>17</v>
      </c>
      <c r="C6" s="91"/>
      <c r="D6" s="91"/>
      <c r="E6" s="91"/>
      <c r="F6" s="91"/>
      <c r="G6" s="91"/>
      <c r="H6" s="92"/>
      <c r="I6" s="212" t="s">
        <v>216</v>
      </c>
      <c r="J6" s="140"/>
    </row>
    <row r="7" spans="1:10" ht="13.5" customHeight="1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213" t="s">
        <v>217</v>
      </c>
      <c r="J7" s="142"/>
    </row>
    <row r="8" spans="1:10" ht="15.5" x14ac:dyDescent="0.35">
      <c r="A8" s="93" t="s">
        <v>38</v>
      </c>
      <c r="B8" s="189"/>
      <c r="C8" s="91"/>
      <c r="D8" s="91"/>
      <c r="E8" s="91"/>
      <c r="F8" s="91"/>
      <c r="G8" s="91"/>
      <c r="H8" s="86"/>
      <c r="I8" s="213" t="s">
        <v>218</v>
      </c>
      <c r="J8" s="142"/>
    </row>
    <row r="9" spans="1:10" ht="13.5" customHeight="1" x14ac:dyDescent="0.35">
      <c r="A9" s="93" t="s">
        <v>40</v>
      </c>
      <c r="B9" s="189"/>
      <c r="C9" s="91"/>
      <c r="D9" s="91"/>
      <c r="E9" s="91"/>
      <c r="F9" s="91"/>
      <c r="G9" s="91"/>
      <c r="H9" s="85"/>
      <c r="I9" s="214" t="s">
        <v>219</v>
      </c>
      <c r="J9" s="144"/>
    </row>
    <row r="10" spans="1:10" ht="14.25" customHeight="1" x14ac:dyDescent="0.35">
      <c r="A10" s="96" t="s">
        <v>42</v>
      </c>
      <c r="B10" s="190"/>
      <c r="C10" s="86"/>
      <c r="D10" s="86"/>
      <c r="E10" s="86"/>
      <c r="F10" s="86"/>
      <c r="G10" s="86"/>
      <c r="H10" s="86"/>
      <c r="I10" s="215"/>
      <c r="J10" s="146"/>
    </row>
    <row r="11" spans="1:10" ht="15.5" x14ac:dyDescent="0.35">
      <c r="A11" s="88" t="s">
        <v>44</v>
      </c>
      <c r="B11" s="189" t="s">
        <v>99</v>
      </c>
      <c r="C11" s="91"/>
      <c r="D11" s="91"/>
      <c r="E11" s="91"/>
      <c r="F11" s="91"/>
      <c r="G11" s="91"/>
      <c r="H11" s="91"/>
      <c r="I11" s="216"/>
      <c r="J11" s="147"/>
    </row>
    <row r="12" spans="1:10" ht="15.5" x14ac:dyDescent="0.35">
      <c r="A12" s="97" t="s">
        <v>46</v>
      </c>
      <c r="B12" s="191" t="s">
        <v>258</v>
      </c>
      <c r="C12" s="86"/>
      <c r="D12" s="86"/>
      <c r="E12" s="86"/>
      <c r="F12" s="99"/>
      <c r="G12" s="100" t="s">
        <v>259</v>
      </c>
      <c r="H12" s="101"/>
      <c r="I12" s="211"/>
      <c r="J12" s="138"/>
    </row>
    <row r="13" spans="1:10" x14ac:dyDescent="0.35">
      <c r="A13" s="736" t="s">
        <v>199</v>
      </c>
      <c r="B13" s="738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39"/>
      <c r="C14" s="175" t="s">
        <v>227</v>
      </c>
      <c r="D14" s="108"/>
      <c r="E14" s="109"/>
      <c r="F14" s="108"/>
      <c r="G14" s="109"/>
      <c r="H14" s="110"/>
      <c r="I14" s="181" t="s">
        <v>57</v>
      </c>
      <c r="J14" s="182" t="s">
        <v>58</v>
      </c>
    </row>
    <row r="15" spans="1:10" ht="20.149999999999999" customHeight="1" x14ac:dyDescent="0.35">
      <c r="A15" s="111" t="s">
        <v>247</v>
      </c>
      <c r="B15" s="203" t="s">
        <v>248</v>
      </c>
      <c r="C15" s="177"/>
      <c r="D15" s="154">
        <v>126</v>
      </c>
      <c r="E15" s="154">
        <v>65.400000000000006</v>
      </c>
      <c r="F15" s="112">
        <v>124.56</v>
      </c>
      <c r="G15" s="167">
        <v>14</v>
      </c>
      <c r="H15" s="167">
        <v>26.51</v>
      </c>
      <c r="I15" s="217">
        <f t="shared" ref="I15:I31" si="0">D15+E15+F15+G15+H15</f>
        <v>356.47</v>
      </c>
      <c r="J15" s="218" t="s">
        <v>61</v>
      </c>
    </row>
    <row r="16" spans="1:10" ht="20.149999999999999" customHeight="1" x14ac:dyDescent="0.35">
      <c r="A16" s="159" t="s">
        <v>238</v>
      </c>
      <c r="B16" s="196" t="s">
        <v>27</v>
      </c>
      <c r="C16" s="205" t="s">
        <v>239</v>
      </c>
      <c r="D16" s="114">
        <v>107</v>
      </c>
      <c r="E16" s="114">
        <v>59.87</v>
      </c>
      <c r="F16" s="169">
        <v>121.36</v>
      </c>
      <c r="G16" s="171">
        <v>11.48</v>
      </c>
      <c r="H16" s="171">
        <v>29.59</v>
      </c>
      <c r="I16" s="240">
        <f t="shared" si="0"/>
        <v>329.3</v>
      </c>
      <c r="J16" s="238" t="s">
        <v>64</v>
      </c>
    </row>
    <row r="17" spans="1:12" ht="20.149999999999999" customHeight="1" x14ac:dyDescent="0.35">
      <c r="A17" s="178" t="s">
        <v>253</v>
      </c>
      <c r="B17" s="202" t="s">
        <v>27</v>
      </c>
      <c r="C17" s="179" t="s">
        <v>122</v>
      </c>
      <c r="D17" s="122">
        <v>111</v>
      </c>
      <c r="E17" s="122">
        <v>58.57</v>
      </c>
      <c r="F17" s="120">
        <v>101.74</v>
      </c>
      <c r="G17" s="127">
        <v>1.77</v>
      </c>
      <c r="H17" s="127">
        <v>38.71</v>
      </c>
      <c r="I17" s="240">
        <f t="shared" si="0"/>
        <v>311.78999999999996</v>
      </c>
      <c r="J17" s="220" t="s">
        <v>69</v>
      </c>
    </row>
    <row r="18" spans="1:12" ht="20.149999999999999" customHeight="1" x14ac:dyDescent="0.35">
      <c r="A18" s="178" t="s">
        <v>246</v>
      </c>
      <c r="B18" s="203" t="s">
        <v>27</v>
      </c>
      <c r="C18" s="179" t="s">
        <v>79</v>
      </c>
      <c r="D18" s="122">
        <v>117</v>
      </c>
      <c r="E18" s="122">
        <v>45.6</v>
      </c>
      <c r="F18" s="120">
        <v>80.599999999999994</v>
      </c>
      <c r="G18" s="127">
        <v>28.7</v>
      </c>
      <c r="H18" s="127">
        <v>35.9</v>
      </c>
      <c r="I18" s="240">
        <f t="shared" si="0"/>
        <v>307.79999999999995</v>
      </c>
      <c r="J18" s="239" t="s">
        <v>72</v>
      </c>
      <c r="L18" t="s">
        <v>181</v>
      </c>
    </row>
    <row r="19" spans="1:12" ht="20.149999999999999" customHeight="1" x14ac:dyDescent="0.35">
      <c r="A19" s="178" t="s">
        <v>206</v>
      </c>
      <c r="B19" s="203" t="s">
        <v>66</v>
      </c>
      <c r="C19" s="179" t="s">
        <v>85</v>
      </c>
      <c r="D19" s="122">
        <v>124</v>
      </c>
      <c r="E19" s="122">
        <v>52.75</v>
      </c>
      <c r="F19" s="120">
        <v>86.21</v>
      </c>
      <c r="G19" s="127">
        <v>15.27</v>
      </c>
      <c r="H19" s="127">
        <v>27.37</v>
      </c>
      <c r="I19" s="240">
        <f t="shared" si="0"/>
        <v>305.59999999999997</v>
      </c>
      <c r="J19" s="221" t="s">
        <v>75</v>
      </c>
    </row>
    <row r="20" spans="1:12" ht="20.149999999999999" customHeight="1" x14ac:dyDescent="0.35">
      <c r="A20" s="178" t="s">
        <v>260</v>
      </c>
      <c r="B20" s="203"/>
      <c r="C20" s="179"/>
      <c r="D20" s="122">
        <v>103</v>
      </c>
      <c r="E20" s="122">
        <v>66.73</v>
      </c>
      <c r="F20" s="120">
        <v>114.06</v>
      </c>
      <c r="G20" s="127">
        <v>20.010000000000002</v>
      </c>
      <c r="H20" s="127">
        <v>0</v>
      </c>
      <c r="I20" s="240">
        <f t="shared" si="0"/>
        <v>303.8</v>
      </c>
      <c r="J20" s="221" t="s">
        <v>77</v>
      </c>
    </row>
    <row r="21" spans="1:12" ht="20.149999999999999" customHeight="1" x14ac:dyDescent="0.35">
      <c r="A21" s="178" t="s">
        <v>205</v>
      </c>
      <c r="B21" s="202" t="s">
        <v>27</v>
      </c>
      <c r="C21" s="179" t="s">
        <v>82</v>
      </c>
      <c r="D21" s="122">
        <v>130</v>
      </c>
      <c r="E21" s="122">
        <v>49.19</v>
      </c>
      <c r="F21" s="120">
        <v>94.26</v>
      </c>
      <c r="G21" s="127">
        <v>4.95</v>
      </c>
      <c r="H21" s="127">
        <v>22.52</v>
      </c>
      <c r="I21" s="240">
        <f t="shared" si="0"/>
        <v>300.91999999999996</v>
      </c>
      <c r="J21" s="221" t="s">
        <v>80</v>
      </c>
    </row>
    <row r="22" spans="1:12" ht="20.149999999999999" customHeight="1" x14ac:dyDescent="0.35">
      <c r="A22" s="178" t="s">
        <v>252</v>
      </c>
      <c r="B22" s="203" t="s">
        <v>248</v>
      </c>
      <c r="C22" s="179"/>
      <c r="D22" s="122">
        <v>109</v>
      </c>
      <c r="E22" s="122">
        <v>54.24</v>
      </c>
      <c r="F22" s="120">
        <v>93.86</v>
      </c>
      <c r="G22" s="127">
        <v>12.1</v>
      </c>
      <c r="H22" s="127">
        <v>27.28</v>
      </c>
      <c r="I22" s="240">
        <f t="shared" si="0"/>
        <v>296.48</v>
      </c>
      <c r="J22" s="221" t="s">
        <v>83</v>
      </c>
    </row>
    <row r="23" spans="1:12" ht="20.149999999999999" customHeight="1" x14ac:dyDescent="0.35">
      <c r="A23" s="119" t="s">
        <v>249</v>
      </c>
      <c r="B23" s="203"/>
      <c r="C23" s="121"/>
      <c r="D23" s="122">
        <v>98</v>
      </c>
      <c r="E23" s="122">
        <v>62.87</v>
      </c>
      <c r="F23" s="120">
        <v>93.09</v>
      </c>
      <c r="G23" s="127">
        <v>10.49</v>
      </c>
      <c r="H23" s="127">
        <v>23.03</v>
      </c>
      <c r="I23" s="240">
        <f t="shared" si="0"/>
        <v>287.48</v>
      </c>
      <c r="J23" s="221" t="s">
        <v>86</v>
      </c>
    </row>
    <row r="24" spans="1:12" ht="20.149999999999999" customHeight="1" x14ac:dyDescent="0.35">
      <c r="A24" s="178" t="s">
        <v>204</v>
      </c>
      <c r="B24" s="196" t="s">
        <v>170</v>
      </c>
      <c r="C24" s="179" t="s">
        <v>171</v>
      </c>
      <c r="D24" s="122">
        <v>93</v>
      </c>
      <c r="E24" s="122">
        <v>49.6</v>
      </c>
      <c r="F24" s="120">
        <v>103.84</v>
      </c>
      <c r="G24" s="127">
        <v>6.51</v>
      </c>
      <c r="H24" s="127">
        <v>31.3</v>
      </c>
      <c r="I24" s="240">
        <f t="shared" si="0"/>
        <v>284.25</v>
      </c>
      <c r="J24" s="221" t="s">
        <v>89</v>
      </c>
    </row>
    <row r="25" spans="1:12" ht="20.149999999999999" customHeight="1" x14ac:dyDescent="0.35">
      <c r="A25" s="232" t="s">
        <v>211</v>
      </c>
      <c r="B25" s="202" t="s">
        <v>27</v>
      </c>
      <c r="C25" s="233" t="s">
        <v>76</v>
      </c>
      <c r="D25" s="122">
        <v>80</v>
      </c>
      <c r="E25" s="122">
        <v>40.57</v>
      </c>
      <c r="F25" s="120">
        <v>63.27</v>
      </c>
      <c r="G25" s="127">
        <v>8.68</v>
      </c>
      <c r="H25" s="127">
        <v>37.24</v>
      </c>
      <c r="I25" s="240">
        <f t="shared" si="0"/>
        <v>229.76000000000002</v>
      </c>
      <c r="J25" s="221" t="s">
        <v>92</v>
      </c>
    </row>
    <row r="26" spans="1:12" ht="20.149999999999999" customHeight="1" x14ac:dyDescent="0.35">
      <c r="A26" s="200" t="s">
        <v>261</v>
      </c>
      <c r="B26" s="202" t="s">
        <v>27</v>
      </c>
      <c r="C26" s="199" t="s">
        <v>118</v>
      </c>
      <c r="D26" s="122">
        <v>104</v>
      </c>
      <c r="E26" s="122">
        <v>52.33</v>
      </c>
      <c r="F26" s="120">
        <v>56.35</v>
      </c>
      <c r="G26" s="127">
        <v>0</v>
      </c>
      <c r="H26" s="127">
        <v>0</v>
      </c>
      <c r="I26" s="240">
        <f t="shared" si="0"/>
        <v>212.67999999999998</v>
      </c>
      <c r="J26" s="221" t="s">
        <v>123</v>
      </c>
    </row>
    <row r="27" spans="1:12" ht="20.149999999999999" customHeight="1" x14ac:dyDescent="0.35">
      <c r="A27" s="198" t="s">
        <v>255</v>
      </c>
      <c r="B27" s="202" t="s">
        <v>27</v>
      </c>
      <c r="C27" s="199" t="s">
        <v>256</v>
      </c>
      <c r="D27" s="122">
        <v>84</v>
      </c>
      <c r="E27" s="231">
        <v>15.48</v>
      </c>
      <c r="F27" s="120">
        <v>87.52</v>
      </c>
      <c r="G27" s="127">
        <v>0</v>
      </c>
      <c r="H27" s="127">
        <v>0</v>
      </c>
      <c r="I27" s="240">
        <f t="shared" si="0"/>
        <v>187</v>
      </c>
      <c r="J27" s="221" t="s">
        <v>124</v>
      </c>
    </row>
    <row r="28" spans="1:12" ht="20.149999999999999" customHeight="1" x14ac:dyDescent="0.35">
      <c r="A28" s="119" t="s">
        <v>200</v>
      </c>
      <c r="B28" s="202" t="s">
        <v>27</v>
      </c>
      <c r="C28" s="179" t="s">
        <v>60</v>
      </c>
      <c r="D28" s="234">
        <v>110</v>
      </c>
      <c r="E28" s="120">
        <v>0</v>
      </c>
      <c r="F28" s="122">
        <v>57.93</v>
      </c>
      <c r="G28" s="127">
        <v>5.45</v>
      </c>
      <c r="H28" s="127">
        <v>0</v>
      </c>
      <c r="I28" s="240">
        <f t="shared" si="0"/>
        <v>173.38</v>
      </c>
      <c r="J28" s="221" t="s">
        <v>125</v>
      </c>
    </row>
    <row r="29" spans="1:12" ht="20.149999999999999" customHeight="1" x14ac:dyDescent="0.35">
      <c r="A29" s="178" t="s">
        <v>262</v>
      </c>
      <c r="B29" s="202" t="s">
        <v>27</v>
      </c>
      <c r="C29" s="179" t="s">
        <v>263</v>
      </c>
      <c r="D29" s="122">
        <v>109</v>
      </c>
      <c r="E29" s="122">
        <v>10.62</v>
      </c>
      <c r="F29" s="120">
        <v>30.29</v>
      </c>
      <c r="G29" s="127">
        <v>0</v>
      </c>
      <c r="H29" s="127">
        <v>0</v>
      </c>
      <c r="I29" s="240">
        <f t="shared" si="0"/>
        <v>149.91</v>
      </c>
      <c r="J29" s="221" t="s">
        <v>172</v>
      </c>
    </row>
    <row r="30" spans="1:12" ht="20.149999999999999" customHeight="1" x14ac:dyDescent="0.35">
      <c r="A30" s="178" t="s">
        <v>264</v>
      </c>
      <c r="B30" s="202"/>
      <c r="C30" s="179"/>
      <c r="D30" s="122">
        <v>18</v>
      </c>
      <c r="E30" s="122">
        <v>44.19</v>
      </c>
      <c r="F30" s="120">
        <v>43.9</v>
      </c>
      <c r="G30" s="127">
        <v>0</v>
      </c>
      <c r="H30" s="127">
        <v>21.23</v>
      </c>
      <c r="I30" s="240">
        <f t="shared" si="0"/>
        <v>127.32000000000001</v>
      </c>
      <c r="J30" s="221" t="s">
        <v>173</v>
      </c>
    </row>
    <row r="31" spans="1:12" ht="20.149999999999999" customHeight="1" x14ac:dyDescent="0.35">
      <c r="A31" s="235" t="s">
        <v>265</v>
      </c>
      <c r="B31" s="203"/>
      <c r="C31" s="205"/>
      <c r="D31" s="114">
        <v>54</v>
      </c>
      <c r="E31" s="114">
        <v>17.63</v>
      </c>
      <c r="F31" s="169">
        <v>42.45</v>
      </c>
      <c r="G31" s="171">
        <v>0</v>
      </c>
      <c r="H31" s="171">
        <v>0</v>
      </c>
      <c r="I31" s="240">
        <f t="shared" si="0"/>
        <v>114.08</v>
      </c>
      <c r="J31" s="222" t="s">
        <v>176</v>
      </c>
    </row>
    <row r="32" spans="1:12" ht="20.149999999999999" customHeight="1" x14ac:dyDescent="0.35">
      <c r="A32" s="178"/>
      <c r="B32" s="203"/>
      <c r="C32" s="179"/>
      <c r="D32" s="122"/>
      <c r="E32" s="122"/>
      <c r="F32" s="120"/>
      <c r="G32" s="127"/>
      <c r="H32" s="127"/>
      <c r="I32" s="237"/>
      <c r="J32" s="221"/>
    </row>
    <row r="33" spans="1:10" ht="20.149999999999999" customHeight="1" x14ac:dyDescent="0.35">
      <c r="A33" s="178"/>
      <c r="B33" s="203"/>
      <c r="C33" s="179"/>
      <c r="D33" s="122"/>
      <c r="E33" s="122"/>
      <c r="F33" s="120"/>
      <c r="G33" s="127"/>
      <c r="H33" s="127"/>
      <c r="I33" s="237"/>
      <c r="J33" s="221"/>
    </row>
    <row r="34" spans="1:10" ht="20.149999999999999" customHeight="1" x14ac:dyDescent="0.35">
      <c r="A34" s="119"/>
      <c r="B34" s="206"/>
      <c r="C34" s="179"/>
      <c r="D34" s="122"/>
      <c r="E34" s="122"/>
      <c r="F34" s="120"/>
      <c r="G34" s="127"/>
      <c r="H34" s="127"/>
      <c r="I34" s="219"/>
      <c r="J34" s="221"/>
    </row>
    <row r="35" spans="1:10" ht="20.149999999999999" customHeight="1" x14ac:dyDescent="0.35">
      <c r="A35" s="159"/>
      <c r="B35" s="204"/>
      <c r="C35" s="170"/>
      <c r="D35" s="114"/>
      <c r="E35" s="114"/>
      <c r="F35" s="169"/>
      <c r="G35" s="171"/>
      <c r="H35" s="171"/>
      <c r="I35" s="225"/>
      <c r="J35" s="226"/>
    </row>
    <row r="36" spans="1:10" ht="20.149999999999999" customHeight="1" x14ac:dyDescent="0.35">
      <c r="A36" s="119"/>
      <c r="B36" s="206"/>
      <c r="C36" s="121"/>
      <c r="D36" s="122"/>
      <c r="E36" s="122"/>
      <c r="F36" s="120"/>
      <c r="G36" s="127"/>
      <c r="H36" s="127"/>
      <c r="I36" s="227"/>
      <c r="J36" s="184"/>
    </row>
    <row r="37" spans="1:10" ht="20.149999999999999" customHeight="1" x14ac:dyDescent="0.35">
      <c r="A37" s="119"/>
      <c r="B37" s="206"/>
      <c r="C37" s="121"/>
      <c r="D37" s="122"/>
      <c r="E37" s="122"/>
      <c r="F37" s="120"/>
      <c r="G37" s="127"/>
      <c r="H37" s="127"/>
      <c r="I37" s="227"/>
      <c r="J37" s="184"/>
    </row>
    <row r="38" spans="1:10" ht="20.149999999999999" customHeight="1" x14ac:dyDescent="0.35">
      <c r="A38" s="159"/>
      <c r="B38" s="203"/>
      <c r="C38" s="121"/>
      <c r="D38" s="122"/>
      <c r="E38" s="122"/>
      <c r="F38" s="120"/>
      <c r="G38" s="127"/>
      <c r="H38" s="127"/>
      <c r="I38" s="227"/>
      <c r="J38" s="184"/>
    </row>
    <row r="39" spans="1:10" ht="20.149999999999999" customHeight="1" x14ac:dyDescent="0.35">
      <c r="A39" s="119"/>
      <c r="B39" s="203"/>
      <c r="C39" s="121"/>
      <c r="D39" s="122"/>
      <c r="E39" s="122"/>
      <c r="F39" s="120"/>
      <c r="G39" s="127"/>
      <c r="H39" s="127"/>
      <c r="I39" s="227"/>
      <c r="J39" s="184"/>
    </row>
    <row r="40" spans="1:10" ht="20.149999999999999" customHeight="1" x14ac:dyDescent="0.35">
      <c r="A40" s="119"/>
      <c r="B40" s="206"/>
      <c r="C40" s="121"/>
      <c r="D40" s="122"/>
      <c r="E40" s="122"/>
      <c r="F40" s="120"/>
      <c r="G40" s="127"/>
      <c r="H40" s="127"/>
      <c r="I40" s="227"/>
      <c r="J40" s="184"/>
    </row>
    <row r="41" spans="1:10" ht="20.149999999999999" customHeight="1" x14ac:dyDescent="0.35">
      <c r="A41" s="159"/>
      <c r="B41" s="203"/>
      <c r="C41" s="121"/>
      <c r="D41" s="122"/>
      <c r="E41" s="122"/>
      <c r="F41" s="120"/>
      <c r="G41" s="127"/>
      <c r="H41" s="127"/>
      <c r="I41" s="227"/>
      <c r="J41" s="184"/>
    </row>
    <row r="42" spans="1:10" ht="20.149999999999999" customHeight="1" x14ac:dyDescent="0.35">
      <c r="A42" s="119"/>
      <c r="B42" s="203"/>
      <c r="C42" s="121"/>
      <c r="D42" s="122"/>
      <c r="E42" s="122"/>
      <c r="F42" s="120"/>
      <c r="G42" s="127"/>
      <c r="H42" s="127"/>
      <c r="I42" s="227"/>
      <c r="J42" s="184"/>
    </row>
    <row r="43" spans="1:10" ht="20.149999999999999" customHeight="1" x14ac:dyDescent="0.35">
      <c r="A43" s="119"/>
      <c r="B43" s="203"/>
      <c r="C43" s="121"/>
      <c r="D43" s="122"/>
      <c r="E43" s="122"/>
      <c r="F43" s="120"/>
      <c r="G43" s="127"/>
      <c r="H43" s="127"/>
      <c r="I43" s="227"/>
      <c r="J43" s="184"/>
    </row>
    <row r="44" spans="1:10" ht="20.149999999999999" customHeight="1" x14ac:dyDescent="0.35">
      <c r="A44" s="129"/>
      <c r="B44" s="208"/>
      <c r="C44" s="131"/>
      <c r="D44" s="132"/>
      <c r="E44" s="132"/>
      <c r="F44" s="130"/>
      <c r="G44" s="133"/>
      <c r="H44" s="133"/>
      <c r="I44" s="228"/>
      <c r="J44" s="185"/>
    </row>
  </sheetData>
  <mergeCells count="4">
    <mergeCell ref="A1:J1"/>
    <mergeCell ref="I13:J13"/>
    <mergeCell ref="A13:A14"/>
    <mergeCell ref="B13:B14"/>
  </mergeCells>
  <printOptions horizontalCentered="1" verticalCentered="1"/>
  <pageMargins left="0.31" right="0.31" top="0.24" bottom="0.24" header="0.19" footer="0.21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L41"/>
  <sheetViews>
    <sheetView workbookViewId="0">
      <selection activeCell="P18" sqref="P18"/>
    </sheetView>
  </sheetViews>
  <sheetFormatPr defaultColWidth="9.1796875" defaultRowHeight="14.5" x14ac:dyDescent="0.35"/>
  <cols>
    <col min="1" max="1" width="17.7265625" customWidth="1"/>
    <col min="2" max="2" width="17.81640625" style="187" customWidth="1"/>
    <col min="3" max="3" width="7.7265625" customWidth="1"/>
    <col min="4" max="8" width="6.81640625" customWidth="1"/>
    <col min="9" max="9" width="7.7265625" style="187" customWidth="1"/>
    <col min="10" max="10" width="8.1796875" customWidth="1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214</v>
      </c>
      <c r="C2" s="81"/>
      <c r="D2" s="81"/>
      <c r="E2" s="81"/>
      <c r="F2" s="81"/>
      <c r="G2" s="81"/>
      <c r="H2" s="82"/>
      <c r="I2" s="209" t="s">
        <v>24</v>
      </c>
      <c r="J2" s="136">
        <v>901</v>
      </c>
    </row>
    <row r="3" spans="1:10" ht="15.5" x14ac:dyDescent="0.35">
      <c r="A3" s="83" t="s">
        <v>26</v>
      </c>
      <c r="B3" s="188" t="s">
        <v>27</v>
      </c>
      <c r="C3" s="85"/>
      <c r="D3" s="85"/>
      <c r="E3" s="85"/>
      <c r="F3" s="85"/>
      <c r="G3" s="85"/>
      <c r="H3" s="86"/>
      <c r="I3" s="210" t="s">
        <v>28</v>
      </c>
      <c r="J3" s="136" t="s">
        <v>243</v>
      </c>
    </row>
    <row r="4" spans="1:10" ht="15.5" x14ac:dyDescent="0.35">
      <c r="A4" s="83" t="s">
        <v>30</v>
      </c>
      <c r="B4" s="174">
        <v>40593</v>
      </c>
      <c r="C4" s="85"/>
      <c r="D4" s="85"/>
      <c r="E4" s="85"/>
      <c r="F4" s="85"/>
      <c r="G4" s="85"/>
      <c r="H4" s="86"/>
      <c r="I4" s="210" t="s">
        <v>32</v>
      </c>
      <c r="J4" s="136" t="s">
        <v>61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211"/>
      <c r="J5" s="138"/>
    </row>
    <row r="6" spans="1:10" ht="15.5" x14ac:dyDescent="0.35">
      <c r="A6" s="88" t="s">
        <v>35</v>
      </c>
      <c r="B6" s="189">
        <v>19</v>
      </c>
      <c r="C6" s="91"/>
      <c r="D6" s="91"/>
      <c r="E6" s="91"/>
      <c r="F6" s="91"/>
      <c r="G6" s="91"/>
      <c r="H6" s="92"/>
      <c r="I6" s="212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213" t="s">
        <v>217</v>
      </c>
      <c r="J7" s="142"/>
    </row>
    <row r="8" spans="1:10" ht="15.5" x14ac:dyDescent="0.35">
      <c r="A8" s="93" t="s">
        <v>38</v>
      </c>
      <c r="B8" s="189"/>
      <c r="C8" s="91"/>
      <c r="D8" s="91"/>
      <c r="E8" s="91"/>
      <c r="F8" s="91"/>
      <c r="G8" s="91"/>
      <c r="H8" s="86"/>
      <c r="I8" s="213" t="s">
        <v>218</v>
      </c>
      <c r="J8" s="142"/>
    </row>
    <row r="9" spans="1:10" ht="15.5" x14ac:dyDescent="0.35">
      <c r="A9" s="93" t="s">
        <v>40</v>
      </c>
      <c r="B9" s="189"/>
      <c r="C9" s="91"/>
      <c r="D9" s="91"/>
      <c r="E9" s="91"/>
      <c r="F9" s="91"/>
      <c r="G9" s="91"/>
      <c r="H9" s="85"/>
      <c r="I9" s="214" t="s">
        <v>219</v>
      </c>
      <c r="J9" s="144"/>
    </row>
    <row r="10" spans="1:10" ht="15.5" x14ac:dyDescent="0.35">
      <c r="A10" s="96" t="s">
        <v>42</v>
      </c>
      <c r="B10" s="190"/>
      <c r="C10" s="86"/>
      <c r="D10" s="86"/>
      <c r="E10" s="86"/>
      <c r="F10" s="86"/>
      <c r="G10" s="86"/>
      <c r="H10" s="86"/>
      <c r="I10" s="215"/>
      <c r="J10" s="146"/>
    </row>
    <row r="11" spans="1:10" ht="15.5" x14ac:dyDescent="0.35">
      <c r="A11" s="88" t="s">
        <v>44</v>
      </c>
      <c r="B11" s="189" t="s">
        <v>99</v>
      </c>
      <c r="C11" s="91"/>
      <c r="D11" s="91"/>
      <c r="E11" s="91"/>
      <c r="F11" s="91"/>
      <c r="G11" s="91"/>
      <c r="H11" s="91"/>
      <c r="I11" s="216"/>
      <c r="J11" s="147"/>
    </row>
    <row r="12" spans="1:10" ht="15.5" x14ac:dyDescent="0.35">
      <c r="A12" s="97" t="s">
        <v>46</v>
      </c>
      <c r="B12" s="191" t="s">
        <v>266</v>
      </c>
      <c r="C12" s="86"/>
      <c r="D12" s="86"/>
      <c r="E12" s="86"/>
      <c r="F12" s="99"/>
      <c r="G12" s="100" t="s">
        <v>198</v>
      </c>
      <c r="H12" s="101"/>
      <c r="I12" s="211"/>
      <c r="J12" s="138"/>
    </row>
    <row r="13" spans="1:10" x14ac:dyDescent="0.35">
      <c r="A13" s="736" t="s">
        <v>199</v>
      </c>
      <c r="B13" s="738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39"/>
      <c r="C14" s="175" t="s">
        <v>227</v>
      </c>
      <c r="D14" s="108"/>
      <c r="E14" s="109"/>
      <c r="F14" s="108"/>
      <c r="G14" s="109"/>
      <c r="H14" s="110"/>
      <c r="I14" s="181" t="s">
        <v>57</v>
      </c>
      <c r="J14" s="182" t="s">
        <v>58</v>
      </c>
    </row>
    <row r="15" spans="1:10" ht="18" customHeight="1" x14ac:dyDescent="0.35">
      <c r="A15" s="176" t="s">
        <v>231</v>
      </c>
      <c r="B15" s="229" t="s">
        <v>27</v>
      </c>
      <c r="C15" s="177" t="s">
        <v>71</v>
      </c>
      <c r="D15" s="154">
        <v>128</v>
      </c>
      <c r="E15" s="154">
        <v>69.180000000000007</v>
      </c>
      <c r="F15" s="112">
        <v>119.22</v>
      </c>
      <c r="G15" s="167">
        <v>44.83</v>
      </c>
      <c r="H15" s="167">
        <v>0</v>
      </c>
      <c r="I15" s="236">
        <f t="shared" ref="I15:I33" si="0">D15+E15+F15+G15+H15</f>
        <v>361.22999999999996</v>
      </c>
      <c r="J15" s="218" t="s">
        <v>61</v>
      </c>
    </row>
    <row r="16" spans="1:10" ht="18" customHeight="1" x14ac:dyDescent="0.35">
      <c r="A16" s="159" t="s">
        <v>267</v>
      </c>
      <c r="B16" s="230" t="s">
        <v>268</v>
      </c>
      <c r="C16" s="170"/>
      <c r="D16" s="114">
        <v>128</v>
      </c>
      <c r="E16" s="114">
        <v>54.4</v>
      </c>
      <c r="F16" s="169">
        <v>103.05</v>
      </c>
      <c r="G16" s="171">
        <v>37.53</v>
      </c>
      <c r="H16" s="171">
        <v>33.090000000000003</v>
      </c>
      <c r="I16" s="237">
        <f t="shared" si="0"/>
        <v>356.07000000000005</v>
      </c>
      <c r="J16" s="238" t="s">
        <v>64</v>
      </c>
    </row>
    <row r="17" spans="1:12" ht="18" customHeight="1" x14ac:dyDescent="0.35">
      <c r="A17" s="178" t="s">
        <v>269</v>
      </c>
      <c r="B17" s="203" t="s">
        <v>27</v>
      </c>
      <c r="C17" s="179" t="s">
        <v>270</v>
      </c>
      <c r="D17" s="122">
        <v>120</v>
      </c>
      <c r="E17" s="122">
        <v>55.51</v>
      </c>
      <c r="F17" s="120">
        <v>90.92</v>
      </c>
      <c r="G17" s="127">
        <v>46.2</v>
      </c>
      <c r="H17" s="127">
        <v>33.22</v>
      </c>
      <c r="I17" s="237">
        <f t="shared" si="0"/>
        <v>345.85</v>
      </c>
      <c r="J17" s="220" t="s">
        <v>69</v>
      </c>
    </row>
    <row r="18" spans="1:12" ht="18" customHeight="1" x14ac:dyDescent="0.35">
      <c r="A18" s="178" t="s">
        <v>238</v>
      </c>
      <c r="B18" s="203" t="s">
        <v>27</v>
      </c>
      <c r="C18" s="179">
        <v>4231</v>
      </c>
      <c r="D18" s="122">
        <v>114</v>
      </c>
      <c r="E18" s="122">
        <v>74.400000000000006</v>
      </c>
      <c r="F18" s="120">
        <v>118.92</v>
      </c>
      <c r="G18" s="127">
        <v>35.81</v>
      </c>
      <c r="H18" s="127">
        <v>0</v>
      </c>
      <c r="I18" s="237">
        <f t="shared" si="0"/>
        <v>343.13</v>
      </c>
      <c r="J18" s="239" t="s">
        <v>72</v>
      </c>
      <c r="L18" t="s">
        <v>181</v>
      </c>
    </row>
    <row r="19" spans="1:12" ht="18" customHeight="1" x14ac:dyDescent="0.35">
      <c r="A19" s="178" t="s">
        <v>271</v>
      </c>
      <c r="B19" s="203" t="s">
        <v>27</v>
      </c>
      <c r="C19" s="179" t="s">
        <v>79</v>
      </c>
      <c r="D19" s="122">
        <v>134</v>
      </c>
      <c r="E19" s="122">
        <v>63.69</v>
      </c>
      <c r="F19" s="120">
        <v>106.12</v>
      </c>
      <c r="G19" s="127">
        <v>9.9499999999999993</v>
      </c>
      <c r="H19" s="127">
        <v>29.18</v>
      </c>
      <c r="I19" s="237">
        <f t="shared" si="0"/>
        <v>342.94</v>
      </c>
      <c r="J19" s="221" t="s">
        <v>75</v>
      </c>
    </row>
    <row r="20" spans="1:12" ht="18" customHeight="1" x14ac:dyDescent="0.35">
      <c r="A20" s="178" t="s">
        <v>272</v>
      </c>
      <c r="B20" s="203" t="s">
        <v>268</v>
      </c>
      <c r="C20" s="179"/>
      <c r="D20" s="122">
        <v>97</v>
      </c>
      <c r="E20" s="122">
        <v>74.09</v>
      </c>
      <c r="F20" s="120">
        <v>123.54</v>
      </c>
      <c r="G20" s="127">
        <v>7.76</v>
      </c>
      <c r="H20" s="127">
        <v>34.630000000000003</v>
      </c>
      <c r="I20" s="237">
        <f t="shared" si="0"/>
        <v>337.02</v>
      </c>
      <c r="J20" s="221" t="s">
        <v>77</v>
      </c>
    </row>
    <row r="21" spans="1:12" ht="18" customHeight="1" x14ac:dyDescent="0.35">
      <c r="A21" s="178" t="s">
        <v>206</v>
      </c>
      <c r="B21" s="203" t="s">
        <v>66</v>
      </c>
      <c r="C21" s="179" t="s">
        <v>85</v>
      </c>
      <c r="D21" s="122">
        <v>133</v>
      </c>
      <c r="E21" s="122">
        <v>57.63</v>
      </c>
      <c r="F21" s="120">
        <v>85.55</v>
      </c>
      <c r="G21" s="127">
        <v>20.85</v>
      </c>
      <c r="H21" s="127">
        <v>34.43</v>
      </c>
      <c r="I21" s="237">
        <f t="shared" si="0"/>
        <v>331.46000000000004</v>
      </c>
      <c r="J21" s="221" t="s">
        <v>80</v>
      </c>
    </row>
    <row r="22" spans="1:12" ht="18" customHeight="1" x14ac:dyDescent="0.35">
      <c r="A22" s="119" t="s">
        <v>273</v>
      </c>
      <c r="B22" s="203" t="s">
        <v>248</v>
      </c>
      <c r="C22" s="179"/>
      <c r="D22" s="122">
        <v>111</v>
      </c>
      <c r="E22" s="122">
        <v>67.239999999999995</v>
      </c>
      <c r="F22" s="120">
        <v>106.85</v>
      </c>
      <c r="G22" s="127">
        <v>16.38</v>
      </c>
      <c r="H22" s="127">
        <v>27.7</v>
      </c>
      <c r="I22" s="237">
        <f t="shared" si="0"/>
        <v>329.17</v>
      </c>
      <c r="J22" s="221" t="s">
        <v>83</v>
      </c>
    </row>
    <row r="23" spans="1:12" ht="18" customHeight="1" x14ac:dyDescent="0.35">
      <c r="A23" s="119" t="s">
        <v>212</v>
      </c>
      <c r="B23" s="203" t="s">
        <v>27</v>
      </c>
      <c r="C23" s="179" t="s">
        <v>134</v>
      </c>
      <c r="D23" s="122">
        <v>127</v>
      </c>
      <c r="E23" s="122">
        <v>48.9</v>
      </c>
      <c r="F23" s="120">
        <v>96.42</v>
      </c>
      <c r="G23" s="127">
        <v>20.03</v>
      </c>
      <c r="H23" s="127">
        <v>31.71</v>
      </c>
      <c r="I23" s="237">
        <f t="shared" si="0"/>
        <v>324.06</v>
      </c>
      <c r="J23" s="221" t="s">
        <v>86</v>
      </c>
    </row>
    <row r="24" spans="1:12" ht="18" customHeight="1" x14ac:dyDescent="0.35">
      <c r="A24" s="178" t="s">
        <v>200</v>
      </c>
      <c r="B24" s="203" t="s">
        <v>27</v>
      </c>
      <c r="C24" s="179" t="s">
        <v>60</v>
      </c>
      <c r="D24" s="122">
        <v>106</v>
      </c>
      <c r="E24" s="231">
        <v>45.75</v>
      </c>
      <c r="F24" s="120">
        <v>99.07</v>
      </c>
      <c r="G24" s="127">
        <v>36.11</v>
      </c>
      <c r="H24" s="127">
        <v>26.16</v>
      </c>
      <c r="I24" s="237">
        <f t="shared" si="0"/>
        <v>313.09000000000003</v>
      </c>
      <c r="J24" s="221" t="s">
        <v>89</v>
      </c>
    </row>
    <row r="25" spans="1:12" ht="18" customHeight="1" x14ac:dyDescent="0.35">
      <c r="A25" s="232" t="s">
        <v>228</v>
      </c>
      <c r="B25" s="196" t="s">
        <v>27</v>
      </c>
      <c r="C25" s="233" t="s">
        <v>127</v>
      </c>
      <c r="D25" s="122">
        <v>88</v>
      </c>
      <c r="E25" s="122">
        <v>48.64</v>
      </c>
      <c r="F25" s="120">
        <v>120.19</v>
      </c>
      <c r="G25" s="127">
        <v>20.100000000000001</v>
      </c>
      <c r="H25" s="127">
        <v>34.44</v>
      </c>
      <c r="I25" s="237">
        <f t="shared" si="0"/>
        <v>311.37</v>
      </c>
      <c r="J25" s="221" t="s">
        <v>92</v>
      </c>
    </row>
    <row r="26" spans="1:12" ht="18" customHeight="1" x14ac:dyDescent="0.35">
      <c r="A26" s="200" t="s">
        <v>204</v>
      </c>
      <c r="B26" s="196" t="s">
        <v>170</v>
      </c>
      <c r="C26" s="199" t="s">
        <v>171</v>
      </c>
      <c r="D26" s="122">
        <v>115</v>
      </c>
      <c r="E26" s="122">
        <v>50.03</v>
      </c>
      <c r="F26" s="120">
        <v>104.47</v>
      </c>
      <c r="G26" s="127">
        <v>40.880000000000003</v>
      </c>
      <c r="H26" s="127">
        <v>0</v>
      </c>
      <c r="I26" s="237">
        <f t="shared" si="0"/>
        <v>310.38</v>
      </c>
      <c r="J26" s="221" t="s">
        <v>123</v>
      </c>
    </row>
    <row r="27" spans="1:12" ht="18" customHeight="1" x14ac:dyDescent="0.35">
      <c r="A27" s="198" t="s">
        <v>205</v>
      </c>
      <c r="B27" s="196" t="s">
        <v>27</v>
      </c>
      <c r="C27" s="199" t="s">
        <v>82</v>
      </c>
      <c r="D27" s="122">
        <v>135</v>
      </c>
      <c r="E27" s="122">
        <v>39.869999999999997</v>
      </c>
      <c r="F27" s="120">
        <v>74.36</v>
      </c>
      <c r="G27" s="127">
        <v>27.63</v>
      </c>
      <c r="H27" s="127">
        <v>24.74</v>
      </c>
      <c r="I27" s="237">
        <f t="shared" si="0"/>
        <v>301.60000000000002</v>
      </c>
      <c r="J27" s="221" t="s">
        <v>124</v>
      </c>
    </row>
    <row r="28" spans="1:12" ht="18" customHeight="1" x14ac:dyDescent="0.35">
      <c r="A28" s="178" t="s">
        <v>236</v>
      </c>
      <c r="B28" s="202" t="s">
        <v>27</v>
      </c>
      <c r="C28" s="179" t="s">
        <v>237</v>
      </c>
      <c r="D28" s="234">
        <v>106</v>
      </c>
      <c r="E28" s="120">
        <v>61.08</v>
      </c>
      <c r="F28" s="122">
        <v>97.87</v>
      </c>
      <c r="G28" s="127">
        <v>5.58</v>
      </c>
      <c r="H28" s="127">
        <v>28.75</v>
      </c>
      <c r="I28" s="237">
        <f t="shared" si="0"/>
        <v>299.27999999999997</v>
      </c>
      <c r="J28" s="221" t="s">
        <v>125</v>
      </c>
    </row>
    <row r="29" spans="1:12" ht="18" customHeight="1" x14ac:dyDescent="0.35">
      <c r="A29" s="178" t="s">
        <v>207</v>
      </c>
      <c r="B29" s="203" t="s">
        <v>27</v>
      </c>
      <c r="C29" s="179" t="s">
        <v>122</v>
      </c>
      <c r="D29" s="122">
        <v>112</v>
      </c>
      <c r="E29" s="122">
        <v>59.73</v>
      </c>
      <c r="F29" s="120">
        <v>101.62</v>
      </c>
      <c r="G29" s="127">
        <v>18.89</v>
      </c>
      <c r="H29" s="127">
        <v>0</v>
      </c>
      <c r="I29" s="237">
        <f t="shared" si="0"/>
        <v>292.24</v>
      </c>
      <c r="J29" s="221" t="s">
        <v>172</v>
      </c>
    </row>
    <row r="30" spans="1:12" ht="18" customHeight="1" x14ac:dyDescent="0.35">
      <c r="A30" s="119" t="s">
        <v>274</v>
      </c>
      <c r="B30" s="203" t="s">
        <v>268</v>
      </c>
      <c r="C30" s="179"/>
      <c r="D30" s="122">
        <v>88</v>
      </c>
      <c r="E30" s="122">
        <v>42.18</v>
      </c>
      <c r="F30" s="120">
        <v>101.37</v>
      </c>
      <c r="G30" s="127">
        <v>8.16</v>
      </c>
      <c r="H30" s="127">
        <v>0</v>
      </c>
      <c r="I30" s="237">
        <f t="shared" si="0"/>
        <v>239.71</v>
      </c>
      <c r="J30" s="221" t="s">
        <v>173</v>
      </c>
    </row>
    <row r="31" spans="1:12" ht="18" customHeight="1" x14ac:dyDescent="0.35">
      <c r="A31" s="235" t="s">
        <v>275</v>
      </c>
      <c r="B31" s="203" t="s">
        <v>27</v>
      </c>
      <c r="C31" s="205" t="s">
        <v>79</v>
      </c>
      <c r="D31" s="114">
        <v>95</v>
      </c>
      <c r="E31" s="114">
        <v>17.29</v>
      </c>
      <c r="F31" s="169">
        <v>70.17</v>
      </c>
      <c r="G31" s="171">
        <v>1.37</v>
      </c>
      <c r="H31" s="171">
        <v>0</v>
      </c>
      <c r="I31" s="237">
        <f t="shared" si="0"/>
        <v>183.82999999999998</v>
      </c>
      <c r="J31" s="222" t="s">
        <v>176</v>
      </c>
    </row>
    <row r="32" spans="1:12" ht="18" customHeight="1" x14ac:dyDescent="0.35">
      <c r="A32" s="178" t="s">
        <v>276</v>
      </c>
      <c r="B32" s="203" t="s">
        <v>27</v>
      </c>
      <c r="C32" s="179" t="s">
        <v>277</v>
      </c>
      <c r="D32" s="122">
        <v>50</v>
      </c>
      <c r="E32" s="122">
        <v>39.659999999999997</v>
      </c>
      <c r="F32" s="120">
        <v>63.15</v>
      </c>
      <c r="G32" s="127">
        <v>0</v>
      </c>
      <c r="H32" s="127">
        <v>24.18</v>
      </c>
      <c r="I32" s="237">
        <f t="shared" si="0"/>
        <v>176.99</v>
      </c>
      <c r="J32" s="221" t="s">
        <v>178</v>
      </c>
    </row>
    <row r="33" spans="1:10" ht="18" customHeight="1" x14ac:dyDescent="0.35">
      <c r="A33" s="178" t="s">
        <v>211</v>
      </c>
      <c r="B33" s="203" t="s">
        <v>27</v>
      </c>
      <c r="C33" s="179" t="s">
        <v>76</v>
      </c>
      <c r="D33" s="122">
        <v>89</v>
      </c>
      <c r="E33" s="122">
        <v>0</v>
      </c>
      <c r="F33" s="120">
        <v>49.6</v>
      </c>
      <c r="G33" s="127">
        <v>0</v>
      </c>
      <c r="H33" s="127">
        <v>15.35</v>
      </c>
      <c r="I33" s="237">
        <f t="shared" si="0"/>
        <v>153.94999999999999</v>
      </c>
      <c r="J33" s="221" t="s">
        <v>278</v>
      </c>
    </row>
    <row r="34" spans="1:10" ht="18" customHeight="1" x14ac:dyDescent="0.35">
      <c r="A34" s="119"/>
      <c r="B34" s="206"/>
      <c r="C34" s="179"/>
      <c r="D34" s="122"/>
      <c r="E34" s="122"/>
      <c r="F34" s="120"/>
      <c r="G34" s="127"/>
      <c r="H34" s="127"/>
      <c r="I34" s="219"/>
      <c r="J34" s="221"/>
    </row>
    <row r="35" spans="1:10" ht="18" customHeight="1" x14ac:dyDescent="0.35">
      <c r="A35" s="159"/>
      <c r="B35" s="204"/>
      <c r="C35" s="170"/>
      <c r="D35" s="114"/>
      <c r="E35" s="114"/>
      <c r="F35" s="169"/>
      <c r="G35" s="171"/>
      <c r="H35" s="171"/>
      <c r="I35" s="225"/>
      <c r="J35" s="226"/>
    </row>
    <row r="36" spans="1:10" ht="18" customHeight="1" x14ac:dyDescent="0.35">
      <c r="A36" s="119"/>
      <c r="B36" s="206"/>
      <c r="C36" s="121"/>
      <c r="D36" s="122"/>
      <c r="E36" s="122"/>
      <c r="F36" s="120"/>
      <c r="G36" s="127"/>
      <c r="H36" s="127"/>
      <c r="I36" s="227"/>
      <c r="J36" s="184"/>
    </row>
    <row r="37" spans="1:10" ht="18" customHeight="1" x14ac:dyDescent="0.35">
      <c r="A37" s="119"/>
      <c r="B37" s="206"/>
      <c r="C37" s="121"/>
      <c r="D37" s="122"/>
      <c r="E37" s="122"/>
      <c r="F37" s="120"/>
      <c r="G37" s="127"/>
      <c r="H37" s="127"/>
      <c r="I37" s="227"/>
      <c r="J37" s="184"/>
    </row>
    <row r="38" spans="1:10" ht="18" customHeight="1" x14ac:dyDescent="0.35">
      <c r="A38" s="159"/>
      <c r="B38" s="203"/>
      <c r="C38" s="121"/>
      <c r="D38" s="122"/>
      <c r="E38" s="122"/>
      <c r="F38" s="120"/>
      <c r="G38" s="127"/>
      <c r="H38" s="127"/>
      <c r="I38" s="227"/>
      <c r="J38" s="184"/>
    </row>
    <row r="39" spans="1:10" ht="18" customHeight="1" x14ac:dyDescent="0.35">
      <c r="A39" s="119"/>
      <c r="B39" s="203"/>
      <c r="C39" s="121"/>
      <c r="D39" s="122"/>
      <c r="E39" s="122"/>
      <c r="F39" s="120"/>
      <c r="G39" s="127"/>
      <c r="H39" s="127"/>
      <c r="I39" s="227"/>
      <c r="J39" s="184"/>
    </row>
    <row r="40" spans="1:10" ht="18" customHeight="1" x14ac:dyDescent="0.35">
      <c r="A40" s="119"/>
      <c r="B40" s="203"/>
      <c r="C40" s="121"/>
      <c r="D40" s="122"/>
      <c r="E40" s="122"/>
      <c r="F40" s="120"/>
      <c r="G40" s="127"/>
      <c r="H40" s="127"/>
      <c r="I40" s="227"/>
      <c r="J40" s="184"/>
    </row>
    <row r="41" spans="1:10" ht="18" customHeight="1" x14ac:dyDescent="0.35">
      <c r="A41" s="129"/>
      <c r="B41" s="208"/>
      <c r="C41" s="131"/>
      <c r="D41" s="132"/>
      <c r="E41" s="132"/>
      <c r="F41" s="130"/>
      <c r="G41" s="133"/>
      <c r="H41" s="133"/>
      <c r="I41" s="228"/>
      <c r="J41" s="185"/>
    </row>
  </sheetData>
  <mergeCells count="4">
    <mergeCell ref="A1:J1"/>
    <mergeCell ref="I13:J13"/>
    <mergeCell ref="A13:A14"/>
    <mergeCell ref="B13:B14"/>
  </mergeCells>
  <pageMargins left="0.31" right="0.31" top="0.79" bottom="0.79" header="0.31" footer="0.31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00000"/>
  </sheetPr>
  <dimension ref="A1:L41"/>
  <sheetViews>
    <sheetView workbookViewId="0">
      <selection activeCell="L18" sqref="L18"/>
    </sheetView>
  </sheetViews>
  <sheetFormatPr defaultColWidth="9.1796875" defaultRowHeight="14.5" x14ac:dyDescent="0.35"/>
  <cols>
    <col min="1" max="1" width="17.7265625" customWidth="1"/>
    <col min="2" max="2" width="17.81640625" style="187" customWidth="1"/>
    <col min="3" max="3" width="7.7265625" customWidth="1"/>
    <col min="4" max="8" width="6.81640625" customWidth="1"/>
    <col min="9" max="9" width="7.7265625" style="187" customWidth="1"/>
    <col min="10" max="10" width="8.1796875" customWidth="1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214</v>
      </c>
      <c r="C2" s="81"/>
      <c r="D2" s="81"/>
      <c r="E2" s="81"/>
      <c r="F2" s="81"/>
      <c r="G2" s="81"/>
      <c r="H2" s="82"/>
      <c r="I2" s="209" t="s">
        <v>24</v>
      </c>
      <c r="J2" s="136">
        <v>917</v>
      </c>
    </row>
    <row r="3" spans="1:10" ht="15.5" x14ac:dyDescent="0.35">
      <c r="A3" s="83" t="s">
        <v>26</v>
      </c>
      <c r="B3" s="188" t="s">
        <v>27</v>
      </c>
      <c r="C3" s="85"/>
      <c r="D3" s="85"/>
      <c r="E3" s="85"/>
      <c r="F3" s="85"/>
      <c r="G3" s="85"/>
      <c r="H3" s="86"/>
      <c r="I3" s="210" t="s">
        <v>28</v>
      </c>
      <c r="J3" s="136" t="s">
        <v>279</v>
      </c>
    </row>
    <row r="4" spans="1:10" ht="15.5" x14ac:dyDescent="0.35">
      <c r="A4" s="83" t="s">
        <v>30</v>
      </c>
      <c r="B4" s="174">
        <v>40474</v>
      </c>
      <c r="C4" s="85"/>
      <c r="D4" s="85"/>
      <c r="E4" s="85"/>
      <c r="F4" s="85"/>
      <c r="G4" s="85"/>
      <c r="H4" s="86"/>
      <c r="I4" s="210" t="s">
        <v>32</v>
      </c>
      <c r="J4" s="136" t="s">
        <v>64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211"/>
      <c r="J5" s="138"/>
    </row>
    <row r="6" spans="1:10" ht="15.5" x14ac:dyDescent="0.35">
      <c r="A6" s="88" t="s">
        <v>35</v>
      </c>
      <c r="B6" s="189">
        <v>20</v>
      </c>
      <c r="C6" s="91"/>
      <c r="D6" s="91"/>
      <c r="E6" s="91"/>
      <c r="F6" s="91"/>
      <c r="G6" s="91"/>
      <c r="H6" s="92"/>
      <c r="I6" s="212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213" t="s">
        <v>217</v>
      </c>
      <c r="J7" s="142"/>
    </row>
    <row r="8" spans="1:10" ht="15.5" x14ac:dyDescent="0.35">
      <c r="A8" s="93" t="s">
        <v>38</v>
      </c>
      <c r="B8" s="189"/>
      <c r="C8" s="91"/>
      <c r="D8" s="91"/>
      <c r="E8" s="91"/>
      <c r="F8" s="91"/>
      <c r="G8" s="91"/>
      <c r="H8" s="86"/>
      <c r="I8" s="213" t="s">
        <v>218</v>
      </c>
      <c r="J8" s="142"/>
    </row>
    <row r="9" spans="1:10" ht="15.5" x14ac:dyDescent="0.35">
      <c r="A9" s="93" t="s">
        <v>40</v>
      </c>
      <c r="B9" s="189"/>
      <c r="C9" s="91"/>
      <c r="D9" s="91"/>
      <c r="E9" s="91"/>
      <c r="F9" s="91"/>
      <c r="G9" s="91"/>
      <c r="H9" s="85"/>
      <c r="I9" s="214" t="s">
        <v>219</v>
      </c>
      <c r="J9" s="144"/>
    </row>
    <row r="10" spans="1:10" ht="15.5" x14ac:dyDescent="0.35">
      <c r="A10" s="96" t="s">
        <v>42</v>
      </c>
      <c r="B10" s="190"/>
      <c r="C10" s="86"/>
      <c r="D10" s="86"/>
      <c r="E10" s="86"/>
      <c r="F10" s="86"/>
      <c r="G10" s="86"/>
      <c r="H10" s="86"/>
      <c r="I10" s="215"/>
      <c r="J10" s="146"/>
    </row>
    <row r="11" spans="1:10" ht="15.5" x14ac:dyDescent="0.35">
      <c r="A11" s="88" t="s">
        <v>44</v>
      </c>
      <c r="B11" s="189" t="s">
        <v>99</v>
      </c>
      <c r="C11" s="91"/>
      <c r="D11" s="91"/>
      <c r="E11" s="91"/>
      <c r="F11" s="91"/>
      <c r="G11" s="91"/>
      <c r="H11" s="91"/>
      <c r="I11" s="216"/>
      <c r="J11" s="147"/>
    </row>
    <row r="12" spans="1:10" ht="15.5" x14ac:dyDescent="0.35">
      <c r="A12" s="97" t="s">
        <v>46</v>
      </c>
      <c r="B12" s="191" t="s">
        <v>258</v>
      </c>
      <c r="C12" s="86"/>
      <c r="D12" s="86"/>
      <c r="E12" s="86"/>
      <c r="F12" s="99"/>
      <c r="G12" s="100" t="s">
        <v>259</v>
      </c>
      <c r="H12" s="101"/>
      <c r="I12" s="211"/>
      <c r="J12" s="138"/>
    </row>
    <row r="13" spans="1:10" x14ac:dyDescent="0.35">
      <c r="A13" s="736" t="s">
        <v>199</v>
      </c>
      <c r="B13" s="738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39"/>
      <c r="C14" s="175" t="s">
        <v>227</v>
      </c>
      <c r="D14" s="108"/>
      <c r="E14" s="109"/>
      <c r="F14" s="108"/>
      <c r="G14" s="109"/>
      <c r="H14" s="110"/>
      <c r="I14" s="181" t="s">
        <v>57</v>
      </c>
      <c r="J14" s="182" t="s">
        <v>58</v>
      </c>
    </row>
    <row r="15" spans="1:10" ht="18" customHeight="1" x14ac:dyDescent="0.35">
      <c r="A15" s="192" t="s">
        <v>280</v>
      </c>
      <c r="B15" s="193" t="s">
        <v>281</v>
      </c>
      <c r="C15" s="194"/>
      <c r="D15" s="154">
        <v>139</v>
      </c>
      <c r="E15" s="154">
        <v>81.73</v>
      </c>
      <c r="F15" s="112">
        <v>113.65</v>
      </c>
      <c r="G15" s="167">
        <v>33.33</v>
      </c>
      <c r="H15" s="167">
        <v>41.22</v>
      </c>
      <c r="I15" s="217">
        <f t="shared" ref="I15:I41" si="0">SUM(D15+E15+F15+G15+H15)</f>
        <v>408.92999999999995</v>
      </c>
      <c r="J15" s="218" t="s">
        <v>61</v>
      </c>
    </row>
    <row r="16" spans="1:10" ht="18" customHeight="1" x14ac:dyDescent="0.35">
      <c r="A16" s="195" t="s">
        <v>282</v>
      </c>
      <c r="B16" s="196" t="s">
        <v>281</v>
      </c>
      <c r="C16" s="197"/>
      <c r="D16" s="122">
        <v>124</v>
      </c>
      <c r="E16" s="122">
        <v>79.09</v>
      </c>
      <c r="F16" s="120">
        <v>127.68</v>
      </c>
      <c r="G16" s="127">
        <v>35.71</v>
      </c>
      <c r="H16" s="127">
        <v>32</v>
      </c>
      <c r="I16" s="219">
        <f t="shared" si="0"/>
        <v>398.47999999999996</v>
      </c>
      <c r="J16" s="220" t="s">
        <v>64</v>
      </c>
    </row>
    <row r="17" spans="1:12" ht="18" customHeight="1" x14ac:dyDescent="0.35">
      <c r="A17" s="198" t="s">
        <v>204</v>
      </c>
      <c r="B17" s="196" t="s">
        <v>170</v>
      </c>
      <c r="C17" s="199" t="s">
        <v>171</v>
      </c>
      <c r="D17" s="122">
        <v>110</v>
      </c>
      <c r="E17" s="122">
        <v>51.27</v>
      </c>
      <c r="F17" s="120">
        <v>118.42</v>
      </c>
      <c r="G17" s="127">
        <v>14.43</v>
      </c>
      <c r="H17" s="127">
        <v>37.44</v>
      </c>
      <c r="I17" s="219">
        <f t="shared" si="0"/>
        <v>331.56</v>
      </c>
      <c r="J17" s="220" t="s">
        <v>69</v>
      </c>
      <c r="L17" t="s">
        <v>181</v>
      </c>
    </row>
    <row r="18" spans="1:12" ht="18" customHeight="1" x14ac:dyDescent="0.35">
      <c r="A18" s="200" t="s">
        <v>283</v>
      </c>
      <c r="B18" s="201" t="s">
        <v>27</v>
      </c>
      <c r="C18" s="199" t="s">
        <v>79</v>
      </c>
      <c r="D18" s="122">
        <v>130</v>
      </c>
      <c r="E18" s="122">
        <v>71.150000000000006</v>
      </c>
      <c r="F18" s="120">
        <v>92.86</v>
      </c>
      <c r="G18" s="127">
        <v>4.18</v>
      </c>
      <c r="H18" s="127">
        <v>32.94</v>
      </c>
      <c r="I18" s="219">
        <f t="shared" si="0"/>
        <v>331.13</v>
      </c>
      <c r="J18" s="221">
        <v>4</v>
      </c>
    </row>
    <row r="19" spans="1:12" ht="18" customHeight="1" x14ac:dyDescent="0.35">
      <c r="A19" s="119" t="s">
        <v>284</v>
      </c>
      <c r="B19" s="202" t="s">
        <v>27</v>
      </c>
      <c r="C19" s="179" t="s">
        <v>118</v>
      </c>
      <c r="D19" s="122">
        <v>111</v>
      </c>
      <c r="E19" s="122">
        <v>77.400000000000006</v>
      </c>
      <c r="F19" s="120">
        <v>99.8</v>
      </c>
      <c r="G19" s="127">
        <v>6.82</v>
      </c>
      <c r="H19" s="127">
        <v>34.65</v>
      </c>
      <c r="I19" s="219">
        <f t="shared" si="0"/>
        <v>329.66999999999996</v>
      </c>
      <c r="J19" s="221">
        <v>5</v>
      </c>
    </row>
    <row r="20" spans="1:12" ht="18" customHeight="1" x14ac:dyDescent="0.35">
      <c r="A20" s="178" t="s">
        <v>200</v>
      </c>
      <c r="B20" s="202" t="s">
        <v>27</v>
      </c>
      <c r="C20" s="179" t="s">
        <v>60</v>
      </c>
      <c r="D20" s="122">
        <v>124</v>
      </c>
      <c r="E20" s="122">
        <v>72.08</v>
      </c>
      <c r="F20" s="120">
        <v>96.04</v>
      </c>
      <c r="G20" s="127">
        <v>0</v>
      </c>
      <c r="H20" s="127">
        <v>36.1</v>
      </c>
      <c r="I20" s="219">
        <f t="shared" si="0"/>
        <v>328.22</v>
      </c>
      <c r="J20" s="221">
        <v>6</v>
      </c>
    </row>
    <row r="21" spans="1:12" ht="18" customHeight="1" x14ac:dyDescent="0.35">
      <c r="A21" s="119" t="s">
        <v>205</v>
      </c>
      <c r="B21" s="202" t="s">
        <v>27</v>
      </c>
      <c r="C21" s="179" t="s">
        <v>82</v>
      </c>
      <c r="D21" s="122">
        <v>132</v>
      </c>
      <c r="E21" s="122">
        <v>41.52</v>
      </c>
      <c r="F21" s="120">
        <v>99.17</v>
      </c>
      <c r="G21" s="127">
        <v>19.57</v>
      </c>
      <c r="H21" s="127">
        <v>32.770000000000003</v>
      </c>
      <c r="I21" s="219">
        <f t="shared" si="0"/>
        <v>325.02999999999997</v>
      </c>
      <c r="J21" s="221">
        <v>7</v>
      </c>
    </row>
    <row r="22" spans="1:12" ht="18" customHeight="1" x14ac:dyDescent="0.35">
      <c r="A22" s="178" t="s">
        <v>285</v>
      </c>
      <c r="B22" s="203" t="s">
        <v>286</v>
      </c>
      <c r="C22" s="179"/>
      <c r="D22" s="122">
        <v>116</v>
      </c>
      <c r="E22" s="122">
        <v>65.650000000000006</v>
      </c>
      <c r="F22" s="120">
        <v>107.1</v>
      </c>
      <c r="G22" s="127">
        <v>0</v>
      </c>
      <c r="H22" s="127">
        <v>34.35</v>
      </c>
      <c r="I22" s="219">
        <f t="shared" si="0"/>
        <v>323.10000000000002</v>
      </c>
      <c r="J22" s="221">
        <v>8</v>
      </c>
    </row>
    <row r="23" spans="1:12" ht="18" customHeight="1" x14ac:dyDescent="0.35">
      <c r="A23" s="119" t="s">
        <v>206</v>
      </c>
      <c r="B23" s="203" t="s">
        <v>66</v>
      </c>
      <c r="C23" s="179" t="s">
        <v>85</v>
      </c>
      <c r="D23" s="122">
        <v>133</v>
      </c>
      <c r="E23" s="122">
        <v>41.63</v>
      </c>
      <c r="F23" s="120">
        <v>98.13</v>
      </c>
      <c r="G23" s="127">
        <v>7.44</v>
      </c>
      <c r="H23" s="127">
        <v>33</v>
      </c>
      <c r="I23" s="219">
        <f t="shared" si="0"/>
        <v>313.2</v>
      </c>
      <c r="J23" s="221">
        <v>9</v>
      </c>
    </row>
    <row r="24" spans="1:12" ht="18" customHeight="1" x14ac:dyDescent="0.35">
      <c r="A24" s="178" t="s">
        <v>207</v>
      </c>
      <c r="B24" s="202" t="s">
        <v>27</v>
      </c>
      <c r="C24" s="179" t="s">
        <v>122</v>
      </c>
      <c r="D24" s="122">
        <v>123</v>
      </c>
      <c r="E24" s="122">
        <v>40.85</v>
      </c>
      <c r="F24" s="120">
        <v>96.18</v>
      </c>
      <c r="G24" s="127">
        <v>4.5199999999999996</v>
      </c>
      <c r="H24" s="127">
        <v>30.13</v>
      </c>
      <c r="I24" s="219">
        <f t="shared" si="0"/>
        <v>294.67999999999995</v>
      </c>
      <c r="J24" s="221">
        <v>10</v>
      </c>
    </row>
    <row r="25" spans="1:12" ht="18" customHeight="1" x14ac:dyDescent="0.35">
      <c r="A25" s="119" t="s">
        <v>287</v>
      </c>
      <c r="B25" s="203" t="s">
        <v>248</v>
      </c>
      <c r="C25" s="121"/>
      <c r="D25" s="122">
        <v>119</v>
      </c>
      <c r="E25" s="122">
        <v>49.64</v>
      </c>
      <c r="F25" s="120">
        <v>64.02</v>
      </c>
      <c r="G25" s="127">
        <v>29.33</v>
      </c>
      <c r="H25" s="127">
        <v>28.69</v>
      </c>
      <c r="I25" s="219">
        <f t="shared" si="0"/>
        <v>290.67999999999995</v>
      </c>
      <c r="J25" s="221">
        <v>11</v>
      </c>
    </row>
    <row r="26" spans="1:12" ht="18" customHeight="1" x14ac:dyDescent="0.35">
      <c r="A26" s="119" t="s">
        <v>288</v>
      </c>
      <c r="B26" s="203" t="s">
        <v>248</v>
      </c>
      <c r="C26" s="179"/>
      <c r="D26" s="122">
        <v>135</v>
      </c>
      <c r="E26" s="122">
        <v>66.8</v>
      </c>
      <c r="F26" s="120">
        <v>28.6</v>
      </c>
      <c r="G26" s="127">
        <v>10.62</v>
      </c>
      <c r="H26" s="127">
        <v>26.17</v>
      </c>
      <c r="I26" s="219">
        <f t="shared" si="0"/>
        <v>267.19</v>
      </c>
      <c r="J26" s="221">
        <v>12</v>
      </c>
    </row>
    <row r="27" spans="1:12" ht="18" customHeight="1" x14ac:dyDescent="0.35">
      <c r="A27" s="119" t="s">
        <v>255</v>
      </c>
      <c r="B27" s="202" t="s">
        <v>27</v>
      </c>
      <c r="C27" s="179" t="s">
        <v>256</v>
      </c>
      <c r="D27" s="122">
        <v>82</v>
      </c>
      <c r="E27" s="122">
        <v>45.16</v>
      </c>
      <c r="F27" s="120">
        <v>106.15</v>
      </c>
      <c r="G27" s="127">
        <v>5.29</v>
      </c>
      <c r="H27" s="127">
        <v>25.85</v>
      </c>
      <c r="I27" s="219">
        <f t="shared" si="0"/>
        <v>264.45</v>
      </c>
      <c r="J27" s="221">
        <v>13</v>
      </c>
    </row>
    <row r="28" spans="1:12" ht="18" customHeight="1" x14ac:dyDescent="0.35">
      <c r="A28" s="119" t="s">
        <v>249</v>
      </c>
      <c r="B28" s="203" t="s">
        <v>289</v>
      </c>
      <c r="C28" s="179"/>
      <c r="D28" s="122">
        <v>53</v>
      </c>
      <c r="E28" s="122">
        <v>63.83</v>
      </c>
      <c r="F28" s="120">
        <v>101.34</v>
      </c>
      <c r="G28" s="127">
        <v>13.66</v>
      </c>
      <c r="H28" s="127">
        <v>32.200000000000003</v>
      </c>
      <c r="I28" s="219">
        <f t="shared" si="0"/>
        <v>264.03000000000003</v>
      </c>
      <c r="J28" s="221">
        <v>14</v>
      </c>
    </row>
    <row r="29" spans="1:12" ht="18" customHeight="1" x14ac:dyDescent="0.35">
      <c r="A29" s="178" t="s">
        <v>202</v>
      </c>
      <c r="B29" s="202" t="s">
        <v>27</v>
      </c>
      <c r="C29" s="179" t="s">
        <v>161</v>
      </c>
      <c r="D29" s="122">
        <v>90</v>
      </c>
      <c r="E29" s="122">
        <v>45.52</v>
      </c>
      <c r="F29" s="120">
        <v>86.91</v>
      </c>
      <c r="G29" s="127">
        <v>15.26</v>
      </c>
      <c r="H29" s="127">
        <v>18.39</v>
      </c>
      <c r="I29" s="219">
        <f t="shared" si="0"/>
        <v>256.08</v>
      </c>
      <c r="J29" s="221">
        <v>15</v>
      </c>
    </row>
    <row r="30" spans="1:12" ht="18" customHeight="1" x14ac:dyDescent="0.35">
      <c r="A30" s="119" t="s">
        <v>290</v>
      </c>
      <c r="B30" s="203" t="s">
        <v>291</v>
      </c>
      <c r="C30" s="179"/>
      <c r="D30" s="122">
        <v>111</v>
      </c>
      <c r="E30" s="122">
        <v>42.05</v>
      </c>
      <c r="F30" s="120">
        <v>71.23</v>
      </c>
      <c r="G30" s="127">
        <v>2.16</v>
      </c>
      <c r="H30" s="127">
        <v>0</v>
      </c>
      <c r="I30" s="219">
        <f t="shared" si="0"/>
        <v>226.44000000000003</v>
      </c>
      <c r="J30" s="221">
        <v>16</v>
      </c>
    </row>
    <row r="31" spans="1:12" ht="18" customHeight="1" x14ac:dyDescent="0.35">
      <c r="A31" s="159" t="s">
        <v>292</v>
      </c>
      <c r="B31" s="204"/>
      <c r="C31" s="205"/>
      <c r="D31" s="114">
        <v>97</v>
      </c>
      <c r="E31" s="114">
        <v>40.590000000000003</v>
      </c>
      <c r="F31" s="169">
        <v>70.84</v>
      </c>
      <c r="G31" s="171">
        <v>0</v>
      </c>
      <c r="H31" s="171">
        <v>15.25</v>
      </c>
      <c r="I31" s="219">
        <f t="shared" si="0"/>
        <v>223.68</v>
      </c>
      <c r="J31" s="222">
        <v>17</v>
      </c>
    </row>
    <row r="32" spans="1:12" ht="18" customHeight="1" x14ac:dyDescent="0.35">
      <c r="A32" s="178" t="s">
        <v>293</v>
      </c>
      <c r="B32" s="206"/>
      <c r="C32" s="179"/>
      <c r="D32" s="122">
        <v>71</v>
      </c>
      <c r="E32" s="122">
        <v>38.82</v>
      </c>
      <c r="F32" s="120">
        <v>76.22</v>
      </c>
      <c r="G32" s="127">
        <v>4.17</v>
      </c>
      <c r="H32" s="127">
        <v>33.36</v>
      </c>
      <c r="I32" s="219">
        <f t="shared" si="0"/>
        <v>223.57</v>
      </c>
      <c r="J32" s="221">
        <v>18</v>
      </c>
    </row>
    <row r="33" spans="1:10" ht="18" customHeight="1" x14ac:dyDescent="0.35">
      <c r="A33" s="178" t="s">
        <v>236</v>
      </c>
      <c r="B33" s="202" t="s">
        <v>27</v>
      </c>
      <c r="C33" s="179" t="s">
        <v>237</v>
      </c>
      <c r="D33" s="122">
        <v>116</v>
      </c>
      <c r="E33" s="122">
        <v>58.49</v>
      </c>
      <c r="F33" s="120">
        <v>0</v>
      </c>
      <c r="G33" s="127">
        <v>0</v>
      </c>
      <c r="H33" s="127">
        <v>0</v>
      </c>
      <c r="I33" s="219">
        <f t="shared" si="0"/>
        <v>174.49</v>
      </c>
      <c r="J33" s="221">
        <v>19</v>
      </c>
    </row>
    <row r="34" spans="1:10" ht="18" customHeight="1" x14ac:dyDescent="0.35">
      <c r="A34" s="129" t="s">
        <v>294</v>
      </c>
      <c r="B34" s="207"/>
      <c r="C34" s="180"/>
      <c r="D34" s="132">
        <v>60</v>
      </c>
      <c r="E34" s="132">
        <v>0</v>
      </c>
      <c r="F34" s="130">
        <v>23.82</v>
      </c>
      <c r="G34" s="133">
        <v>0</v>
      </c>
      <c r="H34" s="133">
        <v>24.88</v>
      </c>
      <c r="I34" s="223">
        <f t="shared" si="0"/>
        <v>108.69999999999999</v>
      </c>
      <c r="J34" s="224">
        <v>20</v>
      </c>
    </row>
    <row r="35" spans="1:10" ht="18" customHeight="1" x14ac:dyDescent="0.35">
      <c r="A35" s="159"/>
      <c r="B35" s="204"/>
      <c r="C35" s="170"/>
      <c r="D35" s="114"/>
      <c r="E35" s="114"/>
      <c r="F35" s="169"/>
      <c r="G35" s="171"/>
      <c r="H35" s="171"/>
      <c r="I35" s="225">
        <f t="shared" si="0"/>
        <v>0</v>
      </c>
      <c r="J35" s="226"/>
    </row>
    <row r="36" spans="1:10" ht="18" customHeight="1" x14ac:dyDescent="0.35">
      <c r="A36" s="119"/>
      <c r="B36" s="206"/>
      <c r="C36" s="121"/>
      <c r="D36" s="122"/>
      <c r="E36" s="122"/>
      <c r="F36" s="120"/>
      <c r="G36" s="127"/>
      <c r="H36" s="127"/>
      <c r="I36" s="227">
        <f t="shared" si="0"/>
        <v>0</v>
      </c>
      <c r="J36" s="184"/>
    </row>
    <row r="37" spans="1:10" ht="18" customHeight="1" x14ac:dyDescent="0.35">
      <c r="A37" s="119"/>
      <c r="B37" s="206"/>
      <c r="C37" s="121"/>
      <c r="D37" s="122"/>
      <c r="E37" s="122"/>
      <c r="F37" s="120"/>
      <c r="G37" s="127"/>
      <c r="H37" s="127"/>
      <c r="I37" s="227">
        <f t="shared" si="0"/>
        <v>0</v>
      </c>
      <c r="J37" s="184"/>
    </row>
    <row r="38" spans="1:10" ht="18" customHeight="1" x14ac:dyDescent="0.35">
      <c r="A38" s="159"/>
      <c r="B38" s="203"/>
      <c r="C38" s="121"/>
      <c r="D38" s="122"/>
      <c r="E38" s="122"/>
      <c r="F38" s="120"/>
      <c r="G38" s="127"/>
      <c r="H38" s="127"/>
      <c r="I38" s="227">
        <f t="shared" si="0"/>
        <v>0</v>
      </c>
      <c r="J38" s="184"/>
    </row>
    <row r="39" spans="1:10" ht="18" customHeight="1" x14ac:dyDescent="0.35">
      <c r="A39" s="119"/>
      <c r="B39" s="203"/>
      <c r="C39" s="121"/>
      <c r="D39" s="122"/>
      <c r="E39" s="122"/>
      <c r="F39" s="120"/>
      <c r="G39" s="127"/>
      <c r="H39" s="127"/>
      <c r="I39" s="227">
        <f t="shared" si="0"/>
        <v>0</v>
      </c>
      <c r="J39" s="184"/>
    </row>
    <row r="40" spans="1:10" ht="18" customHeight="1" x14ac:dyDescent="0.35">
      <c r="A40" s="119"/>
      <c r="B40" s="203"/>
      <c r="C40" s="121"/>
      <c r="D40" s="122"/>
      <c r="E40" s="122"/>
      <c r="F40" s="120"/>
      <c r="G40" s="127"/>
      <c r="H40" s="127"/>
      <c r="I40" s="227">
        <f t="shared" si="0"/>
        <v>0</v>
      </c>
      <c r="J40" s="184"/>
    </row>
    <row r="41" spans="1:10" ht="18" customHeight="1" x14ac:dyDescent="0.35">
      <c r="A41" s="129"/>
      <c r="B41" s="208"/>
      <c r="C41" s="131"/>
      <c r="D41" s="132"/>
      <c r="E41" s="132"/>
      <c r="F41" s="130"/>
      <c r="G41" s="133"/>
      <c r="H41" s="133"/>
      <c r="I41" s="228">
        <f t="shared" si="0"/>
        <v>0</v>
      </c>
      <c r="J41" s="185"/>
    </row>
  </sheetData>
  <mergeCells count="4">
    <mergeCell ref="A1:J1"/>
    <mergeCell ref="I13:J13"/>
    <mergeCell ref="A13:A14"/>
    <mergeCell ref="B13:B14"/>
  </mergeCells>
  <pageMargins left="0.31" right="0.31" top="0.79" bottom="0.79" header="0.31" footer="0.31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00000"/>
  </sheetPr>
  <dimension ref="A1:J41"/>
  <sheetViews>
    <sheetView workbookViewId="0">
      <selection activeCell="N27" sqref="N27"/>
    </sheetView>
  </sheetViews>
  <sheetFormatPr defaultColWidth="9.1796875" defaultRowHeight="14.5" x14ac:dyDescent="0.35"/>
  <cols>
    <col min="1" max="1" width="17.7265625" customWidth="1"/>
    <col min="2" max="2" width="17.81640625" customWidth="1"/>
    <col min="3" max="3" width="7.7265625" customWidth="1"/>
    <col min="4" max="8" width="6.81640625" customWidth="1"/>
    <col min="9" max="9" width="7.7265625" customWidth="1"/>
    <col min="10" max="10" width="8.1796875" customWidth="1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214</v>
      </c>
      <c r="C2" s="81"/>
      <c r="D2" s="81"/>
      <c r="E2" s="81"/>
      <c r="F2" s="81"/>
      <c r="G2" s="81"/>
      <c r="H2" s="82"/>
      <c r="I2" s="135" t="s">
        <v>24</v>
      </c>
      <c r="J2" s="136">
        <v>911</v>
      </c>
    </row>
    <row r="3" spans="1:10" ht="15.5" x14ac:dyDescent="0.35">
      <c r="A3" s="83" t="s">
        <v>26</v>
      </c>
      <c r="B3" s="84" t="s">
        <v>27</v>
      </c>
      <c r="C3" s="85"/>
      <c r="D3" s="85"/>
      <c r="E3" s="85"/>
      <c r="F3" s="85"/>
      <c r="G3" s="85"/>
      <c r="H3" s="86"/>
      <c r="I3" s="137" t="s">
        <v>28</v>
      </c>
      <c r="J3" s="136" t="s">
        <v>279</v>
      </c>
    </row>
    <row r="4" spans="1:10" ht="15.5" x14ac:dyDescent="0.35">
      <c r="A4" s="83" t="s">
        <v>30</v>
      </c>
      <c r="B4" s="174">
        <v>40369</v>
      </c>
      <c r="C4" s="85"/>
      <c r="D4" s="85"/>
      <c r="E4" s="85"/>
      <c r="F4" s="85"/>
      <c r="G4" s="85"/>
      <c r="H4" s="86"/>
      <c r="I4" s="137" t="s">
        <v>32</v>
      </c>
      <c r="J4" s="136" t="s">
        <v>61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86"/>
      <c r="J5" s="138"/>
    </row>
    <row r="6" spans="1:10" ht="15.5" x14ac:dyDescent="0.35">
      <c r="A6" s="88" t="s">
        <v>35</v>
      </c>
      <c r="B6" s="90">
        <v>16</v>
      </c>
      <c r="C6" s="91"/>
      <c r="D6" s="91"/>
      <c r="E6" s="91"/>
      <c r="F6" s="91"/>
      <c r="G6" s="91"/>
      <c r="H6" s="92"/>
      <c r="I6" s="139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141" t="s">
        <v>217</v>
      </c>
      <c r="J7" s="142"/>
    </row>
    <row r="8" spans="1:10" ht="15.5" x14ac:dyDescent="0.35">
      <c r="A8" s="93" t="s">
        <v>38</v>
      </c>
      <c r="B8" s="95"/>
      <c r="C8" s="91"/>
      <c r="D8" s="91"/>
      <c r="E8" s="91"/>
      <c r="F8" s="91"/>
      <c r="G8" s="91"/>
      <c r="H8" s="86"/>
      <c r="I8" s="141" t="s">
        <v>218</v>
      </c>
      <c r="J8" s="142"/>
    </row>
    <row r="9" spans="1:10" ht="15.5" x14ac:dyDescent="0.35">
      <c r="A9" s="93" t="s">
        <v>40</v>
      </c>
      <c r="B9" s="95"/>
      <c r="C9" s="91"/>
      <c r="D9" s="91"/>
      <c r="E9" s="91"/>
      <c r="F9" s="91"/>
      <c r="G9" s="91"/>
      <c r="H9" s="85"/>
      <c r="I9" s="143" t="s">
        <v>219</v>
      </c>
      <c r="J9" s="144"/>
    </row>
    <row r="10" spans="1:10" ht="15.5" x14ac:dyDescent="0.35">
      <c r="A10" s="96" t="s">
        <v>42</v>
      </c>
      <c r="B10" s="89"/>
      <c r="C10" s="86"/>
      <c r="D10" s="86"/>
      <c r="E10" s="86"/>
      <c r="F10" s="86"/>
      <c r="G10" s="86"/>
      <c r="H10" s="86"/>
      <c r="I10" s="145"/>
      <c r="J10" s="146"/>
    </row>
    <row r="11" spans="1:10" ht="15.5" x14ac:dyDescent="0.35">
      <c r="A11" s="88" t="s">
        <v>44</v>
      </c>
      <c r="B11" s="95" t="s">
        <v>99</v>
      </c>
      <c r="C11" s="91"/>
      <c r="D11" s="91"/>
      <c r="E11" s="91"/>
      <c r="F11" s="91"/>
      <c r="G11" s="91"/>
      <c r="H11" s="91"/>
      <c r="I11" s="91"/>
      <c r="J11" s="147"/>
    </row>
    <row r="12" spans="1:10" ht="15.5" x14ac:dyDescent="0.35">
      <c r="A12" s="97" t="s">
        <v>46</v>
      </c>
      <c r="B12" s="98" t="s">
        <v>258</v>
      </c>
      <c r="C12" s="86"/>
      <c r="D12" s="86"/>
      <c r="E12" s="86"/>
      <c r="F12" s="99"/>
      <c r="G12" s="100" t="s">
        <v>259</v>
      </c>
      <c r="H12" s="101"/>
      <c r="I12" s="86"/>
      <c r="J12" s="138"/>
    </row>
    <row r="13" spans="1:10" x14ac:dyDescent="0.35">
      <c r="A13" s="736" t="s">
        <v>199</v>
      </c>
      <c r="B13" s="744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43"/>
      <c r="B14" s="745"/>
      <c r="C14" s="175" t="s">
        <v>227</v>
      </c>
      <c r="D14" s="108"/>
      <c r="E14" s="109"/>
      <c r="F14" s="108"/>
      <c r="G14" s="109"/>
      <c r="H14" s="110"/>
      <c r="I14" s="181" t="s">
        <v>57</v>
      </c>
      <c r="J14" s="182" t="s">
        <v>58</v>
      </c>
    </row>
    <row r="15" spans="1:10" ht="18" customHeight="1" x14ac:dyDescent="0.35">
      <c r="A15" s="176" t="s">
        <v>206</v>
      </c>
      <c r="B15" s="112" t="s">
        <v>66</v>
      </c>
      <c r="C15" s="177" t="s">
        <v>85</v>
      </c>
      <c r="D15" s="154">
        <v>129</v>
      </c>
      <c r="E15" s="154">
        <v>74.3</v>
      </c>
      <c r="F15" s="112">
        <v>101.04</v>
      </c>
      <c r="G15" s="167">
        <v>17.52</v>
      </c>
      <c r="H15" s="167">
        <v>37.950000000000003</v>
      </c>
      <c r="I15" s="111">
        <f t="shared" ref="I15:I30" si="0">SUM(D15+E15+F15+G15+H15)</f>
        <v>359.81</v>
      </c>
      <c r="J15" s="183" t="s">
        <v>61</v>
      </c>
    </row>
    <row r="16" spans="1:10" ht="18" customHeight="1" x14ac:dyDescent="0.35">
      <c r="A16" s="178" t="s">
        <v>200</v>
      </c>
      <c r="B16" s="120" t="s">
        <v>27</v>
      </c>
      <c r="C16" s="179" t="s">
        <v>60</v>
      </c>
      <c r="D16" s="122">
        <v>118</v>
      </c>
      <c r="E16" s="122">
        <v>61.71</v>
      </c>
      <c r="F16" s="120">
        <v>111.65</v>
      </c>
      <c r="G16" s="127">
        <v>24.32</v>
      </c>
      <c r="H16" s="127">
        <v>37.49</v>
      </c>
      <c r="I16" s="119">
        <f t="shared" si="0"/>
        <v>353.17</v>
      </c>
      <c r="J16" s="184" t="s">
        <v>64</v>
      </c>
    </row>
    <row r="17" spans="1:10" ht="18" customHeight="1" x14ac:dyDescent="0.35">
      <c r="A17" s="178" t="s">
        <v>207</v>
      </c>
      <c r="B17" s="120" t="s">
        <v>27</v>
      </c>
      <c r="C17" s="179" t="s">
        <v>122</v>
      </c>
      <c r="D17" s="122">
        <v>133</v>
      </c>
      <c r="E17" s="122">
        <v>58.78</v>
      </c>
      <c r="F17" s="120">
        <v>101.85</v>
      </c>
      <c r="G17" s="127">
        <v>13</v>
      </c>
      <c r="H17" s="127">
        <v>30.48</v>
      </c>
      <c r="I17" s="119">
        <f t="shared" si="0"/>
        <v>337.11</v>
      </c>
      <c r="J17" s="184" t="s">
        <v>69</v>
      </c>
    </row>
    <row r="18" spans="1:10" ht="18" customHeight="1" x14ac:dyDescent="0.35">
      <c r="A18" s="178" t="s">
        <v>276</v>
      </c>
      <c r="B18" s="120" t="s">
        <v>27</v>
      </c>
      <c r="C18" s="179" t="s">
        <v>277</v>
      </c>
      <c r="D18" s="122">
        <v>127</v>
      </c>
      <c r="E18" s="122">
        <v>75.95</v>
      </c>
      <c r="F18" s="120">
        <v>108.98</v>
      </c>
      <c r="G18" s="127">
        <v>19.350000000000001</v>
      </c>
      <c r="H18" s="127">
        <v>0</v>
      </c>
      <c r="I18" s="119">
        <f t="shared" si="0"/>
        <v>331.28000000000003</v>
      </c>
      <c r="J18" s="184" t="s">
        <v>72</v>
      </c>
    </row>
    <row r="19" spans="1:10" ht="18" customHeight="1" x14ac:dyDescent="0.35">
      <c r="A19" s="119" t="s">
        <v>293</v>
      </c>
      <c r="B19" s="120"/>
      <c r="C19" s="179"/>
      <c r="D19" s="122">
        <v>105</v>
      </c>
      <c r="E19" s="122">
        <v>67.03</v>
      </c>
      <c r="F19" s="120">
        <v>112.42</v>
      </c>
      <c r="G19" s="127">
        <v>6</v>
      </c>
      <c r="H19" s="127">
        <v>33.590000000000003</v>
      </c>
      <c r="I19" s="119">
        <f t="shared" si="0"/>
        <v>324.03999999999996</v>
      </c>
      <c r="J19" s="184" t="s">
        <v>75</v>
      </c>
    </row>
    <row r="20" spans="1:10" ht="18" customHeight="1" x14ac:dyDescent="0.35">
      <c r="A20" s="178" t="s">
        <v>205</v>
      </c>
      <c r="B20" s="120" t="s">
        <v>27</v>
      </c>
      <c r="C20" s="179" t="s">
        <v>82</v>
      </c>
      <c r="D20" s="122">
        <v>126</v>
      </c>
      <c r="E20" s="122">
        <v>64.959999999999994</v>
      </c>
      <c r="F20" s="120">
        <v>94.75</v>
      </c>
      <c r="G20" s="127">
        <v>0</v>
      </c>
      <c r="H20" s="127">
        <v>27.09</v>
      </c>
      <c r="I20" s="119">
        <f t="shared" si="0"/>
        <v>312.79999999999995</v>
      </c>
      <c r="J20" s="184" t="s">
        <v>77</v>
      </c>
    </row>
    <row r="21" spans="1:10" ht="18" customHeight="1" x14ac:dyDescent="0.35">
      <c r="A21" s="119" t="s">
        <v>273</v>
      </c>
      <c r="B21" s="120" t="s">
        <v>248</v>
      </c>
      <c r="C21" s="179"/>
      <c r="D21" s="122">
        <v>125</v>
      </c>
      <c r="E21" s="122">
        <v>68.02</v>
      </c>
      <c r="F21" s="120">
        <v>102.92</v>
      </c>
      <c r="G21" s="127">
        <v>15.1</v>
      </c>
      <c r="H21" s="127">
        <v>0</v>
      </c>
      <c r="I21" s="119">
        <f t="shared" si="0"/>
        <v>311.04000000000002</v>
      </c>
      <c r="J21" s="184" t="s">
        <v>80</v>
      </c>
    </row>
    <row r="22" spans="1:10" ht="18" customHeight="1" x14ac:dyDescent="0.35">
      <c r="A22" s="178" t="s">
        <v>251</v>
      </c>
      <c r="B22" s="120" t="s">
        <v>27</v>
      </c>
      <c r="C22" s="179" t="s">
        <v>295</v>
      </c>
      <c r="D22" s="122">
        <v>126</v>
      </c>
      <c r="E22" s="122">
        <v>47.54</v>
      </c>
      <c r="F22" s="120">
        <v>88.72</v>
      </c>
      <c r="G22" s="127">
        <v>15.45</v>
      </c>
      <c r="H22" s="127">
        <v>30.31</v>
      </c>
      <c r="I22" s="119">
        <f t="shared" si="0"/>
        <v>308.02</v>
      </c>
      <c r="J22" s="184" t="s">
        <v>83</v>
      </c>
    </row>
    <row r="23" spans="1:10" ht="18" customHeight="1" x14ac:dyDescent="0.35">
      <c r="A23" s="178" t="s">
        <v>296</v>
      </c>
      <c r="B23" s="120" t="s">
        <v>27</v>
      </c>
      <c r="C23" s="179" t="s">
        <v>79</v>
      </c>
      <c r="D23" s="122">
        <v>128</v>
      </c>
      <c r="E23" s="122">
        <v>59.18</v>
      </c>
      <c r="F23" s="120">
        <v>111.36</v>
      </c>
      <c r="G23" s="127">
        <v>4.88</v>
      </c>
      <c r="H23" s="127">
        <v>0</v>
      </c>
      <c r="I23" s="119">
        <f t="shared" si="0"/>
        <v>303.42</v>
      </c>
      <c r="J23" s="184" t="s">
        <v>86</v>
      </c>
    </row>
    <row r="24" spans="1:10" ht="18" customHeight="1" x14ac:dyDescent="0.35">
      <c r="A24" s="119" t="s">
        <v>297</v>
      </c>
      <c r="B24" s="120" t="s">
        <v>298</v>
      </c>
      <c r="C24" s="179"/>
      <c r="D24" s="122">
        <v>104</v>
      </c>
      <c r="E24" s="122">
        <v>68.150000000000006</v>
      </c>
      <c r="F24" s="120">
        <v>107.18</v>
      </c>
      <c r="G24" s="127">
        <v>17.21</v>
      </c>
      <c r="H24" s="127">
        <v>0</v>
      </c>
      <c r="I24" s="119">
        <f t="shared" si="0"/>
        <v>296.54000000000002</v>
      </c>
      <c r="J24" s="184" t="s">
        <v>89</v>
      </c>
    </row>
    <row r="25" spans="1:10" ht="18" customHeight="1" x14ac:dyDescent="0.35">
      <c r="A25" s="119" t="s">
        <v>299</v>
      </c>
      <c r="B25" s="120" t="s">
        <v>248</v>
      </c>
      <c r="C25" s="179"/>
      <c r="D25" s="122">
        <v>115</v>
      </c>
      <c r="E25" s="122">
        <v>48.7</v>
      </c>
      <c r="F25" s="120">
        <v>83.62</v>
      </c>
      <c r="G25" s="127">
        <v>10.67</v>
      </c>
      <c r="H25" s="127">
        <v>27.14</v>
      </c>
      <c r="I25" s="119">
        <f t="shared" si="0"/>
        <v>285.13</v>
      </c>
      <c r="J25" s="184" t="s">
        <v>92</v>
      </c>
    </row>
    <row r="26" spans="1:10" ht="18" customHeight="1" x14ac:dyDescent="0.35">
      <c r="A26" s="178" t="s">
        <v>238</v>
      </c>
      <c r="B26" s="120" t="s">
        <v>27</v>
      </c>
      <c r="C26" s="179">
        <v>4231</v>
      </c>
      <c r="D26" s="122">
        <v>113</v>
      </c>
      <c r="E26" s="122">
        <v>49.76</v>
      </c>
      <c r="F26" s="120">
        <v>79.89</v>
      </c>
      <c r="G26" s="127">
        <v>6.17</v>
      </c>
      <c r="H26" s="127">
        <v>28.1</v>
      </c>
      <c r="I26" s="119">
        <f t="shared" si="0"/>
        <v>276.91999999999996</v>
      </c>
      <c r="J26" s="184" t="s">
        <v>123</v>
      </c>
    </row>
    <row r="27" spans="1:10" ht="18" customHeight="1" x14ac:dyDescent="0.35">
      <c r="A27" s="119" t="s">
        <v>261</v>
      </c>
      <c r="B27" s="120" t="s">
        <v>27</v>
      </c>
      <c r="C27" s="179">
        <v>3244</v>
      </c>
      <c r="D27" s="122">
        <v>112</v>
      </c>
      <c r="E27" s="122">
        <v>55.42</v>
      </c>
      <c r="F27" s="120">
        <v>65.06</v>
      </c>
      <c r="G27" s="127">
        <v>9.01</v>
      </c>
      <c r="H27" s="127">
        <v>35.119999999999997</v>
      </c>
      <c r="I27" s="119">
        <f t="shared" si="0"/>
        <v>276.61</v>
      </c>
      <c r="J27" s="184" t="s">
        <v>124</v>
      </c>
    </row>
    <row r="28" spans="1:10" ht="18" customHeight="1" x14ac:dyDescent="0.35">
      <c r="A28" s="178" t="s">
        <v>300</v>
      </c>
      <c r="B28" s="120" t="s">
        <v>27</v>
      </c>
      <c r="C28" s="179">
        <v>3120</v>
      </c>
      <c r="D28" s="122">
        <v>47</v>
      </c>
      <c r="E28" s="122">
        <v>48.27</v>
      </c>
      <c r="F28" s="120">
        <v>86.64</v>
      </c>
      <c r="G28" s="127">
        <v>18.79</v>
      </c>
      <c r="H28" s="127">
        <v>29.03</v>
      </c>
      <c r="I28" s="119">
        <f t="shared" si="0"/>
        <v>229.73000000000002</v>
      </c>
      <c r="J28" s="184" t="s">
        <v>125</v>
      </c>
    </row>
    <row r="29" spans="1:10" ht="18" customHeight="1" x14ac:dyDescent="0.35">
      <c r="A29" s="119" t="s">
        <v>301</v>
      </c>
      <c r="B29" s="120" t="s">
        <v>302</v>
      </c>
      <c r="C29" s="179"/>
      <c r="D29" s="122">
        <v>106</v>
      </c>
      <c r="E29" s="122">
        <v>25.22</v>
      </c>
      <c r="F29" s="120">
        <v>37.89</v>
      </c>
      <c r="G29" s="127">
        <v>0</v>
      </c>
      <c r="H29" s="127">
        <v>25.76</v>
      </c>
      <c r="I29" s="119">
        <f t="shared" si="0"/>
        <v>194.87</v>
      </c>
      <c r="J29" s="184" t="s">
        <v>172</v>
      </c>
    </row>
    <row r="30" spans="1:10" ht="18" customHeight="1" x14ac:dyDescent="0.35">
      <c r="A30" s="129" t="s">
        <v>303</v>
      </c>
      <c r="B30" s="130"/>
      <c r="C30" s="180"/>
      <c r="D30" s="132">
        <v>93</v>
      </c>
      <c r="E30" s="132">
        <v>36.19</v>
      </c>
      <c r="F30" s="130">
        <v>18</v>
      </c>
      <c r="G30" s="133">
        <v>0</v>
      </c>
      <c r="H30" s="133">
        <v>0</v>
      </c>
      <c r="I30" s="129">
        <f t="shared" si="0"/>
        <v>147.19</v>
      </c>
      <c r="J30" s="185" t="s">
        <v>173</v>
      </c>
    </row>
    <row r="31" spans="1:10" ht="18" customHeight="1" x14ac:dyDescent="0.35">
      <c r="A31" s="159"/>
      <c r="B31" s="114"/>
      <c r="C31" s="170"/>
      <c r="D31" s="114"/>
      <c r="E31" s="114"/>
      <c r="F31" s="169"/>
      <c r="G31" s="171"/>
      <c r="H31" s="172"/>
      <c r="I31" s="159"/>
      <c r="J31" s="186"/>
    </row>
    <row r="32" spans="1:10" ht="18" customHeight="1" x14ac:dyDescent="0.35">
      <c r="A32" s="119"/>
      <c r="B32" s="122"/>
      <c r="C32" s="121"/>
      <c r="D32" s="122"/>
      <c r="E32" s="122"/>
      <c r="F32" s="120"/>
      <c r="G32" s="127"/>
      <c r="H32" s="128"/>
      <c r="I32" s="119"/>
      <c r="J32" s="153"/>
    </row>
    <row r="33" spans="1:10" ht="18" customHeight="1" x14ac:dyDescent="0.35">
      <c r="A33" s="119"/>
      <c r="B33" s="122"/>
      <c r="C33" s="121"/>
      <c r="D33" s="122"/>
      <c r="E33" s="122"/>
      <c r="F33" s="120"/>
      <c r="G33" s="127"/>
      <c r="H33" s="128"/>
      <c r="I33" s="119"/>
      <c r="J33" s="153"/>
    </row>
    <row r="34" spans="1:10" ht="18" customHeight="1" x14ac:dyDescent="0.35">
      <c r="A34" s="119"/>
      <c r="B34" s="122"/>
      <c r="C34" s="121"/>
      <c r="D34" s="122"/>
      <c r="E34" s="122"/>
      <c r="F34" s="120"/>
      <c r="G34" s="127"/>
      <c r="H34" s="128"/>
      <c r="I34" s="119"/>
      <c r="J34" s="153"/>
    </row>
    <row r="35" spans="1:10" ht="18" customHeight="1" x14ac:dyDescent="0.35">
      <c r="A35" s="119"/>
      <c r="B35" s="122"/>
      <c r="C35" s="121"/>
      <c r="D35" s="122"/>
      <c r="E35" s="122"/>
      <c r="F35" s="120"/>
      <c r="G35" s="127"/>
      <c r="H35" s="128"/>
      <c r="I35" s="119"/>
      <c r="J35" s="153"/>
    </row>
    <row r="36" spans="1:10" ht="18" customHeight="1" x14ac:dyDescent="0.35">
      <c r="A36" s="119"/>
      <c r="B36" s="122"/>
      <c r="C36" s="121"/>
      <c r="D36" s="122"/>
      <c r="E36" s="122"/>
      <c r="F36" s="120"/>
      <c r="G36" s="127"/>
      <c r="H36" s="128"/>
      <c r="I36" s="119"/>
      <c r="J36" s="153"/>
    </row>
    <row r="37" spans="1:10" ht="18" customHeight="1" x14ac:dyDescent="0.35">
      <c r="A37" s="119"/>
      <c r="B37" s="122"/>
      <c r="C37" s="121"/>
      <c r="D37" s="122"/>
      <c r="E37" s="122"/>
      <c r="F37" s="120"/>
      <c r="G37" s="127"/>
      <c r="H37" s="128"/>
      <c r="I37" s="119"/>
      <c r="J37" s="153"/>
    </row>
    <row r="38" spans="1:10" ht="18" customHeight="1" x14ac:dyDescent="0.35">
      <c r="A38" s="159"/>
      <c r="B38" s="120"/>
      <c r="C38" s="121"/>
      <c r="D38" s="122"/>
      <c r="E38" s="122"/>
      <c r="F38" s="120"/>
      <c r="G38" s="127"/>
      <c r="H38" s="128"/>
      <c r="I38" s="119"/>
      <c r="J38" s="153"/>
    </row>
    <row r="39" spans="1:10" ht="18" customHeight="1" x14ac:dyDescent="0.35">
      <c r="A39" s="119"/>
      <c r="B39" s="120"/>
      <c r="C39" s="121"/>
      <c r="D39" s="122"/>
      <c r="E39" s="122"/>
      <c r="F39" s="120"/>
      <c r="G39" s="127"/>
      <c r="H39" s="128"/>
      <c r="I39" s="119"/>
      <c r="J39" s="153"/>
    </row>
    <row r="40" spans="1:10" ht="18" customHeight="1" x14ac:dyDescent="0.35">
      <c r="A40" s="119"/>
      <c r="B40" s="120"/>
      <c r="C40" s="121"/>
      <c r="D40" s="122"/>
      <c r="E40" s="122"/>
      <c r="F40" s="120"/>
      <c r="G40" s="127"/>
      <c r="H40" s="128"/>
      <c r="I40" s="119"/>
      <c r="J40" s="153"/>
    </row>
    <row r="41" spans="1:10" ht="18" customHeight="1" x14ac:dyDescent="0.35">
      <c r="A41" s="129"/>
      <c r="B41" s="130"/>
      <c r="C41" s="131"/>
      <c r="D41" s="132"/>
      <c r="E41" s="132"/>
      <c r="F41" s="130"/>
      <c r="G41" s="133"/>
      <c r="H41" s="134"/>
      <c r="I41" s="129"/>
      <c r="J41" s="165"/>
    </row>
  </sheetData>
  <mergeCells count="4">
    <mergeCell ref="A1:J1"/>
    <mergeCell ref="I13:J13"/>
    <mergeCell ref="A13:A14"/>
    <mergeCell ref="B13:B14"/>
  </mergeCells>
  <pageMargins left="0.31" right="0.31" top="0.79" bottom="0.79" header="0.31" footer="0.31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4506668294322"/>
  </sheetPr>
  <dimension ref="A1:J38"/>
  <sheetViews>
    <sheetView workbookViewId="0">
      <selection activeCell="N13" sqref="N13"/>
    </sheetView>
  </sheetViews>
  <sheetFormatPr defaultColWidth="9.1796875" defaultRowHeight="14.5" x14ac:dyDescent="0.35"/>
  <cols>
    <col min="1" max="1" width="16" style="166" customWidth="1"/>
    <col min="2" max="2" width="14.26953125" style="166" customWidth="1"/>
    <col min="3" max="3" width="7.81640625" style="166" customWidth="1"/>
    <col min="4" max="8" width="6.7265625" style="166" customWidth="1"/>
    <col min="9" max="9" width="7.7265625" style="166" customWidth="1"/>
    <col min="10" max="16384" width="9.1796875" style="166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23</v>
      </c>
      <c r="C2" s="81"/>
      <c r="D2" s="81"/>
      <c r="E2" s="81"/>
      <c r="F2" s="81"/>
      <c r="G2" s="81"/>
      <c r="H2" s="82"/>
      <c r="I2" s="135" t="s">
        <v>24</v>
      </c>
      <c r="J2" s="136">
        <v>919</v>
      </c>
    </row>
    <row r="3" spans="1:10" ht="15.5" x14ac:dyDescent="0.35">
      <c r="A3" s="83" t="s">
        <v>26</v>
      </c>
      <c r="B3" s="84" t="s">
        <v>27</v>
      </c>
      <c r="C3" s="85"/>
      <c r="D3" s="85"/>
      <c r="E3" s="85"/>
      <c r="F3" s="85"/>
      <c r="G3" s="85"/>
      <c r="H3" s="86"/>
      <c r="I3" s="137" t="s">
        <v>28</v>
      </c>
      <c r="J3" s="136" t="s">
        <v>304</v>
      </c>
    </row>
    <row r="4" spans="1:10" ht="15.5" x14ac:dyDescent="0.35">
      <c r="A4" s="83" t="s">
        <v>30</v>
      </c>
      <c r="B4" s="87">
        <v>40117</v>
      </c>
      <c r="C4" s="85"/>
      <c r="D4" s="85"/>
      <c r="E4" s="85"/>
      <c r="F4" s="85"/>
      <c r="G4" s="85"/>
      <c r="H4" s="86"/>
      <c r="I4" s="137" t="s">
        <v>32</v>
      </c>
      <c r="J4" s="136" t="s">
        <v>304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86"/>
      <c r="J5" s="138"/>
    </row>
    <row r="6" spans="1:10" ht="15.5" x14ac:dyDescent="0.35">
      <c r="A6" s="88" t="s">
        <v>35</v>
      </c>
      <c r="B6" s="90"/>
      <c r="C6" s="91"/>
      <c r="D6" s="91"/>
      <c r="E6" s="91"/>
      <c r="F6" s="91"/>
      <c r="G6" s="91"/>
      <c r="H6" s="92"/>
      <c r="I6" s="139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141" t="s">
        <v>217</v>
      </c>
      <c r="J7" s="142"/>
    </row>
    <row r="8" spans="1:10" ht="15.5" x14ac:dyDescent="0.35">
      <c r="A8" s="93" t="s">
        <v>38</v>
      </c>
      <c r="B8" s="95"/>
      <c r="C8" s="91"/>
      <c r="D8" s="91"/>
      <c r="E8" s="91"/>
      <c r="F8" s="91"/>
      <c r="G8" s="91"/>
      <c r="H8" s="86"/>
      <c r="I8" s="141" t="s">
        <v>218</v>
      </c>
      <c r="J8" s="142"/>
    </row>
    <row r="9" spans="1:10" ht="15.5" x14ac:dyDescent="0.35">
      <c r="A9" s="93" t="s">
        <v>40</v>
      </c>
      <c r="B9" s="95"/>
      <c r="C9" s="91"/>
      <c r="D9" s="91"/>
      <c r="E9" s="91"/>
      <c r="F9" s="91"/>
      <c r="G9" s="91"/>
      <c r="H9" s="85"/>
      <c r="I9" s="143" t="s">
        <v>219</v>
      </c>
      <c r="J9" s="144"/>
    </row>
    <row r="10" spans="1:10" ht="15.5" x14ac:dyDescent="0.35">
      <c r="A10" s="96" t="s">
        <v>42</v>
      </c>
      <c r="B10" s="89"/>
      <c r="C10" s="86"/>
      <c r="D10" s="86"/>
      <c r="E10" s="86"/>
      <c r="F10" s="86"/>
      <c r="G10" s="86"/>
      <c r="H10" s="86"/>
      <c r="I10" s="145"/>
      <c r="J10" s="146"/>
    </row>
    <row r="11" spans="1:10" ht="15.5" x14ac:dyDescent="0.35">
      <c r="A11" s="88" t="s">
        <v>44</v>
      </c>
      <c r="B11" s="95" t="s">
        <v>99</v>
      </c>
      <c r="C11" s="91"/>
      <c r="D11" s="91"/>
      <c r="E11" s="91"/>
      <c r="F11" s="91"/>
      <c r="G11" s="91"/>
      <c r="H11" s="91"/>
      <c r="I11" s="91"/>
      <c r="J11" s="147"/>
    </row>
    <row r="12" spans="1:10" ht="15.5" x14ac:dyDescent="0.35">
      <c r="A12" s="97" t="s">
        <v>46</v>
      </c>
      <c r="B12" s="98" t="s">
        <v>258</v>
      </c>
      <c r="C12" s="86"/>
      <c r="D12" s="86"/>
      <c r="E12" s="86"/>
      <c r="F12" s="99"/>
      <c r="G12" s="100" t="s">
        <v>259</v>
      </c>
      <c r="H12" s="101"/>
      <c r="I12" s="86"/>
      <c r="J12" s="138"/>
    </row>
    <row r="13" spans="1:10" x14ac:dyDescent="0.35">
      <c r="A13" s="736" t="s">
        <v>199</v>
      </c>
      <c r="B13" s="744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46"/>
      <c r="C14" s="107" t="s">
        <v>227</v>
      </c>
      <c r="D14" s="108"/>
      <c r="E14" s="109"/>
      <c r="F14" s="108"/>
      <c r="G14" s="109"/>
      <c r="H14" s="110"/>
      <c r="I14" s="148" t="s">
        <v>57</v>
      </c>
      <c r="J14" s="149" t="s">
        <v>58</v>
      </c>
    </row>
    <row r="15" spans="1:10" x14ac:dyDescent="0.35">
      <c r="A15" s="119" t="s">
        <v>305</v>
      </c>
      <c r="B15" s="120"/>
      <c r="C15" s="121"/>
      <c r="D15" s="122">
        <v>126</v>
      </c>
      <c r="E15" s="122">
        <v>123.29</v>
      </c>
      <c r="F15" s="120">
        <v>128.11000000000001</v>
      </c>
      <c r="G15" s="127">
        <v>25.57</v>
      </c>
      <c r="H15" s="128">
        <v>30.67</v>
      </c>
      <c r="I15" s="119">
        <f t="shared" ref="I15:I31" si="0">SUM(D15:H15)</f>
        <v>433.64000000000004</v>
      </c>
      <c r="J15" s="153" t="s">
        <v>61</v>
      </c>
    </row>
    <row r="16" spans="1:10" x14ac:dyDescent="0.35">
      <c r="A16" s="119" t="s">
        <v>206</v>
      </c>
      <c r="B16" s="120" t="s">
        <v>306</v>
      </c>
      <c r="C16" s="121" t="s">
        <v>85</v>
      </c>
      <c r="D16" s="122">
        <v>133</v>
      </c>
      <c r="E16" s="122">
        <v>116.73</v>
      </c>
      <c r="F16" s="120">
        <v>95.13</v>
      </c>
      <c r="G16" s="127">
        <v>21.96</v>
      </c>
      <c r="H16" s="128">
        <v>36.04</v>
      </c>
      <c r="I16" s="119">
        <f t="shared" si="0"/>
        <v>402.86</v>
      </c>
      <c r="J16" s="153" t="s">
        <v>64</v>
      </c>
    </row>
    <row r="17" spans="1:10" x14ac:dyDescent="0.35">
      <c r="A17" s="119" t="s">
        <v>307</v>
      </c>
      <c r="B17" s="120" t="s">
        <v>27</v>
      </c>
      <c r="C17" s="121" t="s">
        <v>79</v>
      </c>
      <c r="D17" s="122">
        <v>135</v>
      </c>
      <c r="E17" s="122">
        <v>113.1</v>
      </c>
      <c r="F17" s="120">
        <v>111.51</v>
      </c>
      <c r="G17" s="127">
        <v>1.29</v>
      </c>
      <c r="H17" s="128">
        <v>36.47</v>
      </c>
      <c r="I17" s="119">
        <f t="shared" si="0"/>
        <v>397.37</v>
      </c>
      <c r="J17" s="153" t="s">
        <v>69</v>
      </c>
    </row>
    <row r="18" spans="1:10" x14ac:dyDescent="0.35">
      <c r="A18" s="119" t="s">
        <v>308</v>
      </c>
      <c r="B18" s="120"/>
      <c r="C18" s="121"/>
      <c r="D18" s="122">
        <v>128</v>
      </c>
      <c r="E18" s="122">
        <v>117.09</v>
      </c>
      <c r="F18" s="120">
        <v>125.71</v>
      </c>
      <c r="G18" s="127">
        <v>26.21</v>
      </c>
      <c r="H18" s="128">
        <v>0</v>
      </c>
      <c r="I18" s="119">
        <f t="shared" si="0"/>
        <v>397.01</v>
      </c>
      <c r="J18" s="153" t="s">
        <v>72</v>
      </c>
    </row>
    <row r="19" spans="1:10" x14ac:dyDescent="0.35">
      <c r="A19" s="119" t="s">
        <v>261</v>
      </c>
      <c r="B19" s="120" t="s">
        <v>27</v>
      </c>
      <c r="C19" s="121" t="s">
        <v>118</v>
      </c>
      <c r="D19" s="122">
        <v>115</v>
      </c>
      <c r="E19" s="122">
        <v>119.86</v>
      </c>
      <c r="F19" s="120">
        <v>103.74</v>
      </c>
      <c r="G19" s="127">
        <v>7.18</v>
      </c>
      <c r="H19" s="128">
        <v>35.450000000000003</v>
      </c>
      <c r="I19" s="119">
        <f t="shared" si="0"/>
        <v>381.23</v>
      </c>
      <c r="J19" s="153" t="s">
        <v>75</v>
      </c>
    </row>
    <row r="20" spans="1:10" x14ac:dyDescent="0.35">
      <c r="A20" s="119" t="s">
        <v>253</v>
      </c>
      <c r="B20" s="120" t="s">
        <v>27</v>
      </c>
      <c r="C20" s="121" t="s">
        <v>122</v>
      </c>
      <c r="D20" s="122">
        <v>129</v>
      </c>
      <c r="E20" s="122">
        <v>102.89</v>
      </c>
      <c r="F20" s="120">
        <v>104.12</v>
      </c>
      <c r="G20" s="127">
        <v>13.06</v>
      </c>
      <c r="H20" s="128">
        <v>29.61</v>
      </c>
      <c r="I20" s="119">
        <f t="shared" si="0"/>
        <v>378.68</v>
      </c>
      <c r="J20" s="153" t="s">
        <v>77</v>
      </c>
    </row>
    <row r="21" spans="1:10" x14ac:dyDescent="0.35">
      <c r="A21" s="119" t="s">
        <v>240</v>
      </c>
      <c r="B21" s="120"/>
      <c r="C21" s="121"/>
      <c r="D21" s="122">
        <v>120</v>
      </c>
      <c r="E21" s="122">
        <v>117.97</v>
      </c>
      <c r="F21" s="120">
        <v>106</v>
      </c>
      <c r="G21" s="127">
        <v>0</v>
      </c>
      <c r="H21" s="128">
        <v>34.14</v>
      </c>
      <c r="I21" s="119">
        <f t="shared" si="0"/>
        <v>378.11</v>
      </c>
      <c r="J21" s="153" t="s">
        <v>80</v>
      </c>
    </row>
    <row r="22" spans="1:10" x14ac:dyDescent="0.35">
      <c r="A22" s="119" t="s">
        <v>205</v>
      </c>
      <c r="B22" s="120" t="s">
        <v>27</v>
      </c>
      <c r="C22" s="121" t="s">
        <v>82</v>
      </c>
      <c r="D22" s="122">
        <v>132</v>
      </c>
      <c r="E22" s="122">
        <v>107.87</v>
      </c>
      <c r="F22" s="120">
        <v>109.55</v>
      </c>
      <c r="G22" s="127">
        <v>0.93</v>
      </c>
      <c r="H22" s="128">
        <v>26.32</v>
      </c>
      <c r="I22" s="119">
        <f t="shared" si="0"/>
        <v>376.67</v>
      </c>
      <c r="J22" s="153" t="s">
        <v>83</v>
      </c>
    </row>
    <row r="23" spans="1:10" x14ac:dyDescent="0.35">
      <c r="A23" s="119" t="s">
        <v>257</v>
      </c>
      <c r="B23" s="120"/>
      <c r="C23" s="121"/>
      <c r="D23" s="122">
        <v>133</v>
      </c>
      <c r="E23" s="122">
        <v>107.58</v>
      </c>
      <c r="F23" s="120">
        <v>91.45</v>
      </c>
      <c r="G23" s="127">
        <v>0</v>
      </c>
      <c r="H23" s="128">
        <v>32.840000000000003</v>
      </c>
      <c r="I23" s="119">
        <f t="shared" si="0"/>
        <v>364.87</v>
      </c>
      <c r="J23" s="153" t="s">
        <v>86</v>
      </c>
    </row>
    <row r="24" spans="1:10" x14ac:dyDescent="0.35">
      <c r="A24" s="119" t="s">
        <v>293</v>
      </c>
      <c r="B24" s="120"/>
      <c r="C24" s="121"/>
      <c r="D24" s="122">
        <v>118</v>
      </c>
      <c r="E24" s="122">
        <v>83.7</v>
      </c>
      <c r="F24" s="120">
        <v>96.12</v>
      </c>
      <c r="G24" s="127">
        <v>8.49</v>
      </c>
      <c r="H24" s="128">
        <v>29.04</v>
      </c>
      <c r="I24" s="119">
        <f t="shared" si="0"/>
        <v>335.35</v>
      </c>
      <c r="J24" s="153" t="s">
        <v>89</v>
      </c>
    </row>
    <row r="25" spans="1:10" x14ac:dyDescent="0.35">
      <c r="A25" s="159" t="s">
        <v>309</v>
      </c>
      <c r="B25" s="169"/>
      <c r="C25" s="170"/>
      <c r="D25" s="114">
        <v>92</v>
      </c>
      <c r="E25" s="114">
        <v>96.66</v>
      </c>
      <c r="F25" s="169">
        <v>103.4</v>
      </c>
      <c r="G25" s="171">
        <v>1.27</v>
      </c>
      <c r="H25" s="172">
        <v>27.08</v>
      </c>
      <c r="I25" s="159">
        <f t="shared" si="0"/>
        <v>320.40999999999997</v>
      </c>
      <c r="J25" s="153" t="s">
        <v>92</v>
      </c>
    </row>
    <row r="26" spans="1:10" x14ac:dyDescent="0.35">
      <c r="A26" s="119" t="s">
        <v>310</v>
      </c>
      <c r="B26" s="120"/>
      <c r="C26" s="121"/>
      <c r="D26" s="122">
        <v>57</v>
      </c>
      <c r="E26" s="122">
        <v>95.27</v>
      </c>
      <c r="F26" s="120">
        <v>122.65</v>
      </c>
      <c r="G26" s="127">
        <v>0</v>
      </c>
      <c r="H26" s="128">
        <v>37.19</v>
      </c>
      <c r="I26" s="119">
        <f t="shared" si="0"/>
        <v>312.10999999999996</v>
      </c>
      <c r="J26" s="153" t="s">
        <v>123</v>
      </c>
    </row>
    <row r="27" spans="1:10" x14ac:dyDescent="0.35">
      <c r="A27" s="119" t="s">
        <v>290</v>
      </c>
      <c r="B27" s="122"/>
      <c r="C27" s="121"/>
      <c r="D27" s="122">
        <v>116</v>
      </c>
      <c r="E27" s="122">
        <v>87.76</v>
      </c>
      <c r="F27" s="120">
        <v>73.41</v>
      </c>
      <c r="G27" s="127">
        <v>25.39</v>
      </c>
      <c r="H27" s="128">
        <v>0</v>
      </c>
      <c r="I27" s="119">
        <f t="shared" si="0"/>
        <v>302.55999999999995</v>
      </c>
      <c r="J27" s="153" t="s">
        <v>124</v>
      </c>
    </row>
    <row r="28" spans="1:10" x14ac:dyDescent="0.35">
      <c r="A28" s="119" t="s">
        <v>274</v>
      </c>
      <c r="B28" s="122"/>
      <c r="C28" s="121"/>
      <c r="D28" s="122">
        <v>88</v>
      </c>
      <c r="E28" s="122">
        <v>107.68</v>
      </c>
      <c r="F28" s="120">
        <v>78.959999999999994</v>
      </c>
      <c r="G28" s="127">
        <v>1.51</v>
      </c>
      <c r="H28" s="128">
        <v>13.38</v>
      </c>
      <c r="I28" s="119">
        <f t="shared" si="0"/>
        <v>289.52999999999997</v>
      </c>
      <c r="J28" s="153" t="s">
        <v>125</v>
      </c>
    </row>
    <row r="29" spans="1:10" x14ac:dyDescent="0.35">
      <c r="A29" s="119" t="s">
        <v>311</v>
      </c>
      <c r="B29" s="122"/>
      <c r="C29" s="121"/>
      <c r="D29" s="122">
        <v>51</v>
      </c>
      <c r="E29" s="122">
        <v>74.73</v>
      </c>
      <c r="F29" s="120">
        <v>52.05</v>
      </c>
      <c r="G29" s="127">
        <v>17.02</v>
      </c>
      <c r="H29" s="128">
        <v>34.83</v>
      </c>
      <c r="I29" s="119">
        <f t="shared" si="0"/>
        <v>229.63</v>
      </c>
      <c r="J29" s="153" t="s">
        <v>172</v>
      </c>
    </row>
    <row r="30" spans="1:10" x14ac:dyDescent="0.35">
      <c r="A30" s="119" t="s">
        <v>276</v>
      </c>
      <c r="B30" s="122"/>
      <c r="C30" s="121"/>
      <c r="D30" s="122">
        <v>44</v>
      </c>
      <c r="E30" s="122">
        <v>76.89</v>
      </c>
      <c r="F30" s="120">
        <v>78.41</v>
      </c>
      <c r="G30" s="127">
        <v>0</v>
      </c>
      <c r="H30" s="128">
        <v>29.77</v>
      </c>
      <c r="I30" s="119">
        <f t="shared" si="0"/>
        <v>229.07000000000002</v>
      </c>
      <c r="J30" s="153" t="s">
        <v>173</v>
      </c>
    </row>
    <row r="31" spans="1:10" x14ac:dyDescent="0.35">
      <c r="A31" s="119" t="s">
        <v>238</v>
      </c>
      <c r="B31" s="122" t="s">
        <v>27</v>
      </c>
      <c r="C31" s="121" t="s">
        <v>239</v>
      </c>
      <c r="D31" s="122">
        <v>40</v>
      </c>
      <c r="E31" s="122">
        <v>85.82</v>
      </c>
      <c r="F31" s="120">
        <v>61.24</v>
      </c>
      <c r="G31" s="127">
        <v>14.76</v>
      </c>
      <c r="H31" s="128">
        <v>0</v>
      </c>
      <c r="I31" s="119">
        <f t="shared" si="0"/>
        <v>201.82</v>
      </c>
      <c r="J31" s="153" t="s">
        <v>176</v>
      </c>
    </row>
    <row r="32" spans="1:10" x14ac:dyDescent="0.35">
      <c r="A32" s="119" t="s">
        <v>200</v>
      </c>
      <c r="B32" s="120" t="s">
        <v>27</v>
      </c>
      <c r="C32" s="121" t="s">
        <v>60</v>
      </c>
      <c r="D32" s="122">
        <v>94</v>
      </c>
      <c r="E32" s="122">
        <v>26.3</v>
      </c>
      <c r="F32" s="120">
        <v>0</v>
      </c>
      <c r="G32" s="127">
        <v>0</v>
      </c>
      <c r="H32" s="128">
        <v>27.82</v>
      </c>
      <c r="I32" s="119">
        <v>148.12</v>
      </c>
      <c r="J32" s="153" t="s">
        <v>178</v>
      </c>
    </row>
    <row r="33" spans="1:10" x14ac:dyDescent="0.35">
      <c r="A33" s="119"/>
      <c r="B33" s="122"/>
      <c r="C33" s="121"/>
      <c r="D33" s="122"/>
      <c r="E33" s="122"/>
      <c r="F33" s="120"/>
      <c r="G33" s="127"/>
      <c r="H33" s="128"/>
      <c r="I33" s="119"/>
      <c r="J33" s="153"/>
    </row>
    <row r="34" spans="1:10" x14ac:dyDescent="0.35">
      <c r="A34" s="119"/>
      <c r="B34" s="122"/>
      <c r="C34" s="121"/>
      <c r="D34" s="122"/>
      <c r="E34" s="122"/>
      <c r="F34" s="120"/>
      <c r="G34" s="127"/>
      <c r="H34" s="128"/>
      <c r="I34" s="119"/>
      <c r="J34" s="153"/>
    </row>
    <row r="35" spans="1:10" x14ac:dyDescent="0.35">
      <c r="A35" s="159"/>
      <c r="B35" s="120"/>
      <c r="C35" s="121"/>
      <c r="D35" s="122"/>
      <c r="E35" s="122"/>
      <c r="F35" s="120"/>
      <c r="G35" s="127"/>
      <c r="H35" s="128"/>
      <c r="I35" s="119"/>
      <c r="J35" s="153"/>
    </row>
    <row r="36" spans="1:10" x14ac:dyDescent="0.35">
      <c r="A36" s="119"/>
      <c r="B36" s="120"/>
      <c r="C36" s="121"/>
      <c r="D36" s="122"/>
      <c r="E36" s="122"/>
      <c r="F36" s="120"/>
      <c r="G36" s="127"/>
      <c r="H36" s="128"/>
      <c r="I36" s="119"/>
      <c r="J36" s="153"/>
    </row>
    <row r="37" spans="1:10" x14ac:dyDescent="0.35">
      <c r="A37" s="119"/>
      <c r="B37" s="120"/>
      <c r="C37" s="121"/>
      <c r="D37" s="122"/>
      <c r="E37" s="122"/>
      <c r="F37" s="120"/>
      <c r="G37" s="127"/>
      <c r="H37" s="128"/>
      <c r="I37" s="119"/>
      <c r="J37" s="153"/>
    </row>
    <row r="38" spans="1:10" x14ac:dyDescent="0.35">
      <c r="A38" s="129"/>
      <c r="B38" s="130"/>
      <c r="C38" s="131"/>
      <c r="D38" s="132"/>
      <c r="E38" s="132"/>
      <c r="F38" s="130"/>
      <c r="G38" s="133"/>
      <c r="H38" s="134"/>
      <c r="I38" s="129"/>
      <c r="J38" s="165"/>
    </row>
  </sheetData>
  <mergeCells count="4">
    <mergeCell ref="A1:J1"/>
    <mergeCell ref="I13:J13"/>
    <mergeCell ref="A13:A14"/>
    <mergeCell ref="B13:B14"/>
  </mergeCells>
  <pageMargins left="0.51" right="0.51" top="0.79" bottom="0.79" header="0.31" footer="0.31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4506668294322"/>
  </sheetPr>
  <dimension ref="A1:K41"/>
  <sheetViews>
    <sheetView workbookViewId="0">
      <selection activeCell="N13" sqref="N13"/>
    </sheetView>
  </sheetViews>
  <sheetFormatPr defaultColWidth="9.1796875" defaultRowHeight="14.5" x14ac:dyDescent="0.35"/>
  <cols>
    <col min="1" max="1" width="17.1796875" customWidth="1"/>
    <col min="2" max="2" width="14.1796875" customWidth="1"/>
    <col min="3" max="3" width="7.453125" customWidth="1"/>
    <col min="4" max="8" width="6.7265625" customWidth="1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23</v>
      </c>
      <c r="C2" s="81"/>
      <c r="D2" s="81"/>
      <c r="E2" s="81"/>
      <c r="F2" s="81"/>
      <c r="G2" s="81"/>
      <c r="H2" s="82"/>
      <c r="I2" s="135" t="s">
        <v>24</v>
      </c>
      <c r="J2" s="136">
        <v>914</v>
      </c>
    </row>
    <row r="3" spans="1:10" ht="15.5" x14ac:dyDescent="0.35">
      <c r="A3" s="83" t="s">
        <v>26</v>
      </c>
      <c r="B3" s="84" t="s">
        <v>27</v>
      </c>
      <c r="C3" s="85"/>
      <c r="D3" s="85"/>
      <c r="E3" s="85"/>
      <c r="F3" s="85"/>
      <c r="G3" s="85"/>
      <c r="H3" s="86"/>
      <c r="I3" s="137" t="s">
        <v>28</v>
      </c>
      <c r="J3" s="136" t="s">
        <v>304</v>
      </c>
    </row>
    <row r="4" spans="1:10" ht="15.5" x14ac:dyDescent="0.35">
      <c r="A4" s="83" t="s">
        <v>30</v>
      </c>
      <c r="B4" s="87">
        <v>40040</v>
      </c>
      <c r="C4" s="85"/>
      <c r="D4" s="85"/>
      <c r="E4" s="85"/>
      <c r="F4" s="85"/>
      <c r="G4" s="85"/>
      <c r="H4" s="86"/>
      <c r="I4" s="137" t="s">
        <v>32</v>
      </c>
      <c r="J4" s="136" t="s">
        <v>69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86"/>
      <c r="J5" s="138"/>
    </row>
    <row r="6" spans="1:10" ht="15.5" x14ac:dyDescent="0.35">
      <c r="A6" s="88" t="s">
        <v>35</v>
      </c>
      <c r="B6" s="90"/>
      <c r="C6" s="91"/>
      <c r="D6" s="91"/>
      <c r="E6" s="91"/>
      <c r="F6" s="91"/>
      <c r="G6" s="91"/>
      <c r="H6" s="92"/>
      <c r="I6" s="139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141" t="s">
        <v>217</v>
      </c>
      <c r="J7" s="142"/>
    </row>
    <row r="8" spans="1:10" ht="15.5" x14ac:dyDescent="0.35">
      <c r="A8" s="93" t="s">
        <v>38</v>
      </c>
      <c r="B8" s="95"/>
      <c r="C8" s="91"/>
      <c r="D8" s="91"/>
      <c r="E8" s="91"/>
      <c r="F8" s="91"/>
      <c r="G8" s="91"/>
      <c r="H8" s="86"/>
      <c r="I8" s="141" t="s">
        <v>218</v>
      </c>
      <c r="J8" s="142"/>
    </row>
    <row r="9" spans="1:10" ht="15.5" x14ac:dyDescent="0.35">
      <c r="A9" s="93" t="s">
        <v>40</v>
      </c>
      <c r="B9" s="95"/>
      <c r="C9" s="91"/>
      <c r="D9" s="91"/>
      <c r="E9" s="91"/>
      <c r="F9" s="91"/>
      <c r="G9" s="91"/>
      <c r="H9" s="85"/>
      <c r="I9" s="143" t="s">
        <v>219</v>
      </c>
      <c r="J9" s="144"/>
    </row>
    <row r="10" spans="1:10" ht="15.5" x14ac:dyDescent="0.35">
      <c r="A10" s="96" t="s">
        <v>42</v>
      </c>
      <c r="B10" s="89"/>
      <c r="C10" s="86"/>
      <c r="D10" s="86"/>
      <c r="E10" s="86"/>
      <c r="F10" s="86"/>
      <c r="G10" s="86"/>
      <c r="H10" s="86"/>
      <c r="I10" s="145"/>
      <c r="J10" s="146"/>
    </row>
    <row r="11" spans="1:10" ht="15.5" x14ac:dyDescent="0.35">
      <c r="A11" s="88" t="s">
        <v>44</v>
      </c>
      <c r="B11" s="95" t="s">
        <v>99</v>
      </c>
      <c r="C11" s="91"/>
      <c r="D11" s="91"/>
      <c r="E11" s="91"/>
      <c r="F11" s="91"/>
      <c r="G11" s="91"/>
      <c r="H11" s="91"/>
      <c r="I11" s="91"/>
      <c r="J11" s="147"/>
    </row>
    <row r="12" spans="1:10" ht="15.5" x14ac:dyDescent="0.35">
      <c r="A12" s="97" t="s">
        <v>46</v>
      </c>
      <c r="B12" s="98" t="s">
        <v>258</v>
      </c>
      <c r="C12" s="86"/>
      <c r="D12" s="86"/>
      <c r="E12" s="86"/>
      <c r="F12" s="99"/>
      <c r="G12" s="100" t="s">
        <v>259</v>
      </c>
      <c r="H12" s="101"/>
      <c r="I12" s="86"/>
      <c r="J12" s="138"/>
    </row>
    <row r="13" spans="1:10" x14ac:dyDescent="0.35">
      <c r="A13" s="736" t="s">
        <v>199</v>
      </c>
      <c r="B13" s="744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46"/>
      <c r="C14" s="107" t="s">
        <v>227</v>
      </c>
      <c r="D14" s="108"/>
      <c r="E14" s="109"/>
      <c r="F14" s="108"/>
      <c r="G14" s="109"/>
      <c r="H14" s="110"/>
      <c r="I14" s="148" t="s">
        <v>57</v>
      </c>
      <c r="J14" s="149" t="s">
        <v>58</v>
      </c>
    </row>
    <row r="15" spans="1:10" x14ac:dyDescent="0.35">
      <c r="A15" s="119" t="s">
        <v>308</v>
      </c>
      <c r="B15" s="120"/>
      <c r="C15" s="121"/>
      <c r="D15" s="122">
        <v>130</v>
      </c>
      <c r="E15" s="122">
        <v>128.03</v>
      </c>
      <c r="F15" s="120">
        <v>122.77</v>
      </c>
      <c r="G15" s="127">
        <v>35.840000000000003</v>
      </c>
      <c r="H15" s="128">
        <v>34.06</v>
      </c>
      <c r="I15" s="119">
        <f t="shared" ref="I15:I35" si="0">SUM(D15:H15)</f>
        <v>450.7</v>
      </c>
      <c r="J15" s="173" t="s">
        <v>61</v>
      </c>
    </row>
    <row r="16" spans="1:10" x14ac:dyDescent="0.35">
      <c r="A16" s="119" t="s">
        <v>205</v>
      </c>
      <c r="B16" s="120" t="s">
        <v>27</v>
      </c>
      <c r="C16" s="121" t="s">
        <v>82</v>
      </c>
      <c r="D16" s="122">
        <v>137</v>
      </c>
      <c r="E16" s="122">
        <v>107.54</v>
      </c>
      <c r="F16" s="120">
        <v>99.1</v>
      </c>
      <c r="G16" s="127">
        <v>28.69</v>
      </c>
      <c r="H16" s="128">
        <v>27.44</v>
      </c>
      <c r="I16" s="119">
        <f t="shared" si="0"/>
        <v>399.77</v>
      </c>
      <c r="J16" s="173" t="s">
        <v>64</v>
      </c>
    </row>
    <row r="17" spans="1:10" x14ac:dyDescent="0.35">
      <c r="A17" s="119" t="s">
        <v>204</v>
      </c>
      <c r="B17" s="120" t="s">
        <v>170</v>
      </c>
      <c r="C17" s="121" t="s">
        <v>171</v>
      </c>
      <c r="D17" s="122">
        <v>118</v>
      </c>
      <c r="E17" s="122">
        <v>103.37</v>
      </c>
      <c r="F17" s="120">
        <v>103.05</v>
      </c>
      <c r="G17" s="127">
        <v>18.149999999999999</v>
      </c>
      <c r="H17" s="128">
        <v>36.79</v>
      </c>
      <c r="I17" s="119">
        <f t="shared" si="0"/>
        <v>379.36</v>
      </c>
      <c r="J17" s="173" t="s">
        <v>69</v>
      </c>
    </row>
    <row r="18" spans="1:10" x14ac:dyDescent="0.35">
      <c r="A18" s="119" t="s">
        <v>312</v>
      </c>
      <c r="B18" s="120"/>
      <c r="C18" s="121"/>
      <c r="D18" s="122">
        <v>138</v>
      </c>
      <c r="E18" s="122">
        <v>83.23</v>
      </c>
      <c r="F18" s="120">
        <v>108.47</v>
      </c>
      <c r="G18" s="127">
        <v>9.24</v>
      </c>
      <c r="H18" s="128">
        <v>35.869999999999997</v>
      </c>
      <c r="I18" s="119">
        <f t="shared" si="0"/>
        <v>374.81000000000006</v>
      </c>
      <c r="J18" s="153" t="s">
        <v>72</v>
      </c>
    </row>
    <row r="19" spans="1:10" x14ac:dyDescent="0.35">
      <c r="A19" s="119" t="s">
        <v>313</v>
      </c>
      <c r="B19" s="120"/>
      <c r="C19" s="121"/>
      <c r="D19" s="122">
        <v>122</v>
      </c>
      <c r="E19" s="122">
        <v>97.28</v>
      </c>
      <c r="F19" s="120">
        <v>112.7</v>
      </c>
      <c r="G19" s="127">
        <v>1.82</v>
      </c>
      <c r="H19" s="128">
        <v>30.3</v>
      </c>
      <c r="I19" s="119">
        <f t="shared" si="0"/>
        <v>364.1</v>
      </c>
      <c r="J19" s="153" t="s">
        <v>75</v>
      </c>
    </row>
    <row r="20" spans="1:10" x14ac:dyDescent="0.35">
      <c r="A20" s="119" t="s">
        <v>314</v>
      </c>
      <c r="B20" s="120"/>
      <c r="C20" s="121"/>
      <c r="D20" s="122">
        <v>104</v>
      </c>
      <c r="E20" s="122">
        <v>84.59</v>
      </c>
      <c r="F20" s="120">
        <v>112.08</v>
      </c>
      <c r="G20" s="127">
        <v>22.37</v>
      </c>
      <c r="H20" s="128">
        <v>39.659999999999997</v>
      </c>
      <c r="I20" s="119">
        <f t="shared" si="0"/>
        <v>362.70000000000005</v>
      </c>
      <c r="J20" s="153" t="s">
        <v>77</v>
      </c>
    </row>
    <row r="21" spans="1:10" x14ac:dyDescent="0.35">
      <c r="A21" s="119" t="s">
        <v>200</v>
      </c>
      <c r="B21" s="120" t="s">
        <v>27</v>
      </c>
      <c r="C21" s="121" t="s">
        <v>60</v>
      </c>
      <c r="D21" s="122">
        <v>127</v>
      </c>
      <c r="E21" s="122">
        <v>82.48</v>
      </c>
      <c r="F21" s="120">
        <v>104.09</v>
      </c>
      <c r="G21" s="127">
        <v>0</v>
      </c>
      <c r="H21" s="128">
        <v>35.130000000000003</v>
      </c>
      <c r="I21" s="119">
        <f t="shared" si="0"/>
        <v>348.70000000000005</v>
      </c>
      <c r="J21" s="153" t="s">
        <v>80</v>
      </c>
    </row>
    <row r="22" spans="1:10" x14ac:dyDescent="0.35">
      <c r="A22" s="119" t="s">
        <v>253</v>
      </c>
      <c r="B22" s="120" t="s">
        <v>27</v>
      </c>
      <c r="C22" s="121" t="s">
        <v>122</v>
      </c>
      <c r="D22" s="122">
        <v>122</v>
      </c>
      <c r="E22" s="122">
        <v>84.77</v>
      </c>
      <c r="F22" s="120">
        <v>80.319999999999993</v>
      </c>
      <c r="G22" s="127">
        <v>22.1</v>
      </c>
      <c r="H22" s="128">
        <v>36</v>
      </c>
      <c r="I22" s="119">
        <f t="shared" si="0"/>
        <v>345.19</v>
      </c>
      <c r="J22" s="153" t="s">
        <v>83</v>
      </c>
    </row>
    <row r="23" spans="1:10" x14ac:dyDescent="0.35">
      <c r="A23" s="119" t="s">
        <v>293</v>
      </c>
      <c r="B23" s="120"/>
      <c r="C23" s="121"/>
      <c r="D23" s="122">
        <v>120</v>
      </c>
      <c r="E23" s="122">
        <v>92.73</v>
      </c>
      <c r="F23" s="120">
        <v>90.98</v>
      </c>
      <c r="G23" s="127">
        <v>4.24</v>
      </c>
      <c r="H23" s="128">
        <v>33.83</v>
      </c>
      <c r="I23" s="119">
        <f t="shared" si="0"/>
        <v>341.78000000000003</v>
      </c>
      <c r="J23" s="153" t="s">
        <v>86</v>
      </c>
    </row>
    <row r="24" spans="1:10" x14ac:dyDescent="0.35">
      <c r="A24" s="119" t="s">
        <v>297</v>
      </c>
      <c r="B24" s="120"/>
      <c r="C24" s="121"/>
      <c r="D24" s="122">
        <v>103</v>
      </c>
      <c r="E24" s="122">
        <v>106.79</v>
      </c>
      <c r="F24" s="120">
        <v>79.3</v>
      </c>
      <c r="G24" s="127">
        <v>7.09</v>
      </c>
      <c r="H24" s="128">
        <v>34.869999999999997</v>
      </c>
      <c r="I24" s="119">
        <f t="shared" si="0"/>
        <v>331.05</v>
      </c>
      <c r="J24" s="153" t="s">
        <v>89</v>
      </c>
    </row>
    <row r="25" spans="1:10" x14ac:dyDescent="0.35">
      <c r="A25" s="159" t="s">
        <v>307</v>
      </c>
      <c r="B25" s="169" t="s">
        <v>27</v>
      </c>
      <c r="C25" s="170" t="s">
        <v>79</v>
      </c>
      <c r="D25" s="114">
        <v>133</v>
      </c>
      <c r="E25" s="114">
        <v>84.27</v>
      </c>
      <c r="F25" s="169">
        <v>74.19</v>
      </c>
      <c r="G25" s="171">
        <v>1.85</v>
      </c>
      <c r="H25" s="172">
        <v>34.67</v>
      </c>
      <c r="I25" s="159">
        <f t="shared" si="0"/>
        <v>327.98</v>
      </c>
      <c r="J25" s="153" t="s">
        <v>92</v>
      </c>
    </row>
    <row r="26" spans="1:10" x14ac:dyDescent="0.35">
      <c r="A26" s="119" t="s">
        <v>315</v>
      </c>
      <c r="B26" s="120"/>
      <c r="C26" s="121"/>
      <c r="D26" s="122">
        <v>115</v>
      </c>
      <c r="E26" s="122">
        <v>93.68</v>
      </c>
      <c r="F26" s="120">
        <v>79.81</v>
      </c>
      <c r="G26" s="127">
        <v>14.51</v>
      </c>
      <c r="H26" s="128">
        <v>0</v>
      </c>
      <c r="I26" s="119">
        <f t="shared" si="0"/>
        <v>303</v>
      </c>
      <c r="J26" s="153" t="s">
        <v>123</v>
      </c>
    </row>
    <row r="27" spans="1:10" x14ac:dyDescent="0.35">
      <c r="A27" s="119" t="s">
        <v>316</v>
      </c>
      <c r="B27" s="120"/>
      <c r="C27" s="121"/>
      <c r="D27" s="122">
        <v>107</v>
      </c>
      <c r="E27" s="122">
        <v>75.260000000000005</v>
      </c>
      <c r="F27" s="120">
        <v>85.61</v>
      </c>
      <c r="G27" s="127">
        <v>4.57</v>
      </c>
      <c r="H27" s="128">
        <v>30.4</v>
      </c>
      <c r="I27" s="119">
        <f t="shared" si="0"/>
        <v>302.83999999999997</v>
      </c>
      <c r="J27" s="153" t="s">
        <v>124</v>
      </c>
    </row>
    <row r="28" spans="1:10" x14ac:dyDescent="0.35">
      <c r="A28" s="119" t="s">
        <v>317</v>
      </c>
      <c r="B28" s="120"/>
      <c r="C28" s="121"/>
      <c r="D28" s="122">
        <v>117</v>
      </c>
      <c r="E28" s="122">
        <v>90.96</v>
      </c>
      <c r="F28" s="120">
        <v>39.520000000000003</v>
      </c>
      <c r="G28" s="127">
        <v>6.96</v>
      </c>
      <c r="H28" s="128">
        <v>35.14</v>
      </c>
      <c r="I28" s="119">
        <f t="shared" si="0"/>
        <v>289.58</v>
      </c>
      <c r="J28" s="153" t="s">
        <v>125</v>
      </c>
    </row>
    <row r="29" spans="1:10" x14ac:dyDescent="0.35">
      <c r="A29" s="119" t="s">
        <v>318</v>
      </c>
      <c r="B29" s="122"/>
      <c r="C29" s="121"/>
      <c r="D29" s="122">
        <v>104</v>
      </c>
      <c r="E29" s="122">
        <v>74.8</v>
      </c>
      <c r="F29" s="120">
        <v>62.7</v>
      </c>
      <c r="G29" s="127">
        <v>3.85</v>
      </c>
      <c r="H29" s="128">
        <v>23.06</v>
      </c>
      <c r="I29" s="119">
        <f t="shared" si="0"/>
        <v>268.40999999999997</v>
      </c>
      <c r="J29" s="153" t="s">
        <v>172</v>
      </c>
    </row>
    <row r="30" spans="1:10" x14ac:dyDescent="0.35">
      <c r="A30" s="119" t="s">
        <v>261</v>
      </c>
      <c r="B30" s="122" t="s">
        <v>27</v>
      </c>
      <c r="C30" s="121" t="s">
        <v>118</v>
      </c>
      <c r="D30" s="122">
        <v>93</v>
      </c>
      <c r="E30" s="122">
        <v>61.37</v>
      </c>
      <c r="F30" s="120">
        <v>87.41</v>
      </c>
      <c r="G30" s="127">
        <v>23.61</v>
      </c>
      <c r="H30" s="128">
        <v>0</v>
      </c>
      <c r="I30" s="119">
        <f t="shared" si="0"/>
        <v>265.39</v>
      </c>
      <c r="J30" s="153" t="s">
        <v>173</v>
      </c>
    </row>
    <row r="31" spans="1:10" x14ac:dyDescent="0.35">
      <c r="A31" s="119" t="s">
        <v>238</v>
      </c>
      <c r="B31" s="122" t="s">
        <v>27</v>
      </c>
      <c r="C31" s="121" t="s">
        <v>239</v>
      </c>
      <c r="D31" s="122">
        <v>80</v>
      </c>
      <c r="E31" s="122">
        <v>82.41</v>
      </c>
      <c r="F31" s="120">
        <v>66.069999999999993</v>
      </c>
      <c r="G31" s="127">
        <v>8.0299999999999994</v>
      </c>
      <c r="H31" s="128">
        <v>0</v>
      </c>
      <c r="I31" s="119">
        <f t="shared" si="0"/>
        <v>236.51</v>
      </c>
      <c r="J31" s="153" t="s">
        <v>176</v>
      </c>
    </row>
    <row r="32" spans="1:10" x14ac:dyDescent="0.35">
      <c r="A32" s="119" t="s">
        <v>319</v>
      </c>
      <c r="B32" s="122"/>
      <c r="C32" s="121"/>
      <c r="D32" s="122">
        <v>93</v>
      </c>
      <c r="E32" s="122">
        <v>82.72</v>
      </c>
      <c r="F32" s="120">
        <v>0</v>
      </c>
      <c r="G32" s="127">
        <v>2.5099999999999998</v>
      </c>
      <c r="H32" s="128">
        <v>36.659999999999997</v>
      </c>
      <c r="I32" s="119">
        <f t="shared" si="0"/>
        <v>214.89</v>
      </c>
      <c r="J32" s="153" t="s">
        <v>178</v>
      </c>
    </row>
    <row r="33" spans="1:11" x14ac:dyDescent="0.35">
      <c r="A33" s="119" t="s">
        <v>320</v>
      </c>
      <c r="B33" s="122" t="s">
        <v>27</v>
      </c>
      <c r="C33" s="121" t="s">
        <v>321</v>
      </c>
      <c r="D33" s="122">
        <v>102</v>
      </c>
      <c r="E33" s="122">
        <v>0</v>
      </c>
      <c r="F33" s="120">
        <v>0</v>
      </c>
      <c r="G33" s="127">
        <v>0</v>
      </c>
      <c r="H33" s="128">
        <v>0</v>
      </c>
      <c r="I33" s="119">
        <f t="shared" si="0"/>
        <v>102</v>
      </c>
      <c r="J33" s="153" t="s">
        <v>278</v>
      </c>
      <c r="K33" t="s">
        <v>322</v>
      </c>
    </row>
    <row r="34" spans="1:11" x14ac:dyDescent="0.35">
      <c r="A34" s="119" t="s">
        <v>323</v>
      </c>
      <c r="B34" s="122"/>
      <c r="C34" s="121"/>
      <c r="D34" s="122">
        <v>37</v>
      </c>
      <c r="E34" s="122">
        <v>0</v>
      </c>
      <c r="F34" s="120">
        <v>0</v>
      </c>
      <c r="G34" s="127">
        <v>0</v>
      </c>
      <c r="H34" s="128">
        <v>0</v>
      </c>
      <c r="I34" s="119">
        <f t="shared" si="0"/>
        <v>37</v>
      </c>
      <c r="J34" s="153" t="s">
        <v>324</v>
      </c>
      <c r="K34" t="s">
        <v>322</v>
      </c>
    </row>
    <row r="35" spans="1:11" x14ac:dyDescent="0.35">
      <c r="A35" s="119" t="s">
        <v>325</v>
      </c>
      <c r="B35" s="120"/>
      <c r="C35" s="121"/>
      <c r="D35" s="122">
        <v>118</v>
      </c>
      <c r="E35" s="122">
        <v>100.27</v>
      </c>
      <c r="F35" s="120">
        <v>97.48</v>
      </c>
      <c r="G35" s="127">
        <v>27.17</v>
      </c>
      <c r="H35" s="128">
        <v>20.77</v>
      </c>
      <c r="I35" s="119">
        <f t="shared" si="0"/>
        <v>363.69</v>
      </c>
      <c r="J35" s="153"/>
      <c r="K35" t="s">
        <v>326</v>
      </c>
    </row>
    <row r="36" spans="1:11" x14ac:dyDescent="0.35">
      <c r="A36" s="119"/>
      <c r="B36" s="122"/>
      <c r="C36" s="121"/>
      <c r="D36" s="122"/>
      <c r="E36" s="122"/>
      <c r="F36" s="120"/>
      <c r="G36" s="127"/>
      <c r="H36" s="128"/>
      <c r="I36" s="119"/>
      <c r="J36" s="153"/>
    </row>
    <row r="37" spans="1:11" x14ac:dyDescent="0.35">
      <c r="A37" s="119"/>
      <c r="B37" s="122"/>
      <c r="C37" s="121"/>
      <c r="D37" s="122"/>
      <c r="E37" s="122"/>
      <c r="F37" s="120"/>
      <c r="G37" s="127"/>
      <c r="H37" s="128"/>
      <c r="I37" s="119"/>
      <c r="J37" s="153"/>
    </row>
    <row r="38" spans="1:11" x14ac:dyDescent="0.35">
      <c r="A38" s="159"/>
      <c r="B38" s="120"/>
      <c r="C38" s="121"/>
      <c r="D38" s="122"/>
      <c r="E38" s="122"/>
      <c r="F38" s="120"/>
      <c r="G38" s="127"/>
      <c r="H38" s="128"/>
      <c r="I38" s="119"/>
      <c r="J38" s="153"/>
    </row>
    <row r="39" spans="1:11" x14ac:dyDescent="0.35">
      <c r="A39" s="119"/>
      <c r="B39" s="120"/>
      <c r="C39" s="121"/>
      <c r="D39" s="122"/>
      <c r="E39" s="122"/>
      <c r="F39" s="120"/>
      <c r="G39" s="127"/>
      <c r="H39" s="128"/>
      <c r="I39" s="119"/>
      <c r="J39" s="153"/>
    </row>
    <row r="40" spans="1:11" x14ac:dyDescent="0.35">
      <c r="A40" s="119"/>
      <c r="B40" s="120"/>
      <c r="C40" s="121"/>
      <c r="D40" s="122"/>
      <c r="E40" s="122"/>
      <c r="F40" s="120"/>
      <c r="G40" s="127"/>
      <c r="H40" s="128"/>
      <c r="I40" s="119"/>
      <c r="J40" s="153"/>
    </row>
    <row r="41" spans="1:11" x14ac:dyDescent="0.35">
      <c r="A41" s="129"/>
      <c r="B41" s="130"/>
      <c r="C41" s="131"/>
      <c r="D41" s="132"/>
      <c r="E41" s="132"/>
      <c r="F41" s="130"/>
      <c r="G41" s="133"/>
      <c r="H41" s="134"/>
      <c r="I41" s="129"/>
      <c r="J41" s="165"/>
    </row>
  </sheetData>
  <mergeCells count="4">
    <mergeCell ref="A1:J1"/>
    <mergeCell ref="I13:J13"/>
    <mergeCell ref="A13:A14"/>
    <mergeCell ref="B13:B14"/>
  </mergeCells>
  <pageMargins left="0.51" right="0.51" top="0.79" bottom="0.79" header="0.31" footer="0.31"/>
  <pageSetup paperSize="9" orientation="portrait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 tint="0.39994506668294322"/>
  </sheetPr>
  <dimension ref="A1:J42"/>
  <sheetViews>
    <sheetView topLeftCell="A8" workbookViewId="0">
      <selection activeCell="N13" sqref="N13"/>
    </sheetView>
  </sheetViews>
  <sheetFormatPr defaultColWidth="9.1796875" defaultRowHeight="14.5" x14ac:dyDescent="0.35"/>
  <cols>
    <col min="1" max="1" width="17.1796875" style="166" customWidth="1"/>
    <col min="2" max="2" width="14.1796875" style="166" customWidth="1"/>
    <col min="3" max="3" width="7.453125" style="166" customWidth="1"/>
    <col min="4" max="8" width="6.7265625" style="166" customWidth="1"/>
    <col min="9" max="16384" width="9.1796875" style="166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23</v>
      </c>
      <c r="C2" s="81"/>
      <c r="D2" s="81"/>
      <c r="E2" s="81"/>
      <c r="F2" s="81"/>
      <c r="G2" s="81"/>
      <c r="H2" s="82"/>
      <c r="I2" s="135" t="s">
        <v>24</v>
      </c>
      <c r="J2" s="136">
        <v>913</v>
      </c>
    </row>
    <row r="3" spans="1:10" ht="15.5" x14ac:dyDescent="0.35">
      <c r="A3" s="83" t="s">
        <v>26</v>
      </c>
      <c r="B3" s="84" t="s">
        <v>27</v>
      </c>
      <c r="C3" s="85"/>
      <c r="D3" s="85"/>
      <c r="E3" s="85"/>
      <c r="F3" s="85"/>
      <c r="G3" s="85"/>
      <c r="H3" s="86"/>
      <c r="I3" s="137" t="s">
        <v>28</v>
      </c>
      <c r="J3" s="136" t="s">
        <v>304</v>
      </c>
    </row>
    <row r="4" spans="1:10" ht="15.5" x14ac:dyDescent="0.35">
      <c r="A4" s="83" t="s">
        <v>30</v>
      </c>
      <c r="B4" s="87">
        <v>40005</v>
      </c>
      <c r="C4" s="85"/>
      <c r="D4" s="85"/>
      <c r="E4" s="85"/>
      <c r="F4" s="85"/>
      <c r="G4" s="85"/>
      <c r="H4" s="86"/>
      <c r="I4" s="137" t="s">
        <v>32</v>
      </c>
      <c r="J4" s="136" t="s">
        <v>64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86"/>
      <c r="J5" s="138"/>
    </row>
    <row r="6" spans="1:10" ht="15.5" x14ac:dyDescent="0.35">
      <c r="A6" s="88" t="s">
        <v>35</v>
      </c>
      <c r="B6" s="90"/>
      <c r="C6" s="91"/>
      <c r="D6" s="91"/>
      <c r="E6" s="91"/>
      <c r="F6" s="91"/>
      <c r="G6" s="91"/>
      <c r="H6" s="92"/>
      <c r="I6" s="139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141" t="s">
        <v>217</v>
      </c>
      <c r="J7" s="142"/>
    </row>
    <row r="8" spans="1:10" ht="15.5" x14ac:dyDescent="0.35">
      <c r="A8" s="93" t="s">
        <v>38</v>
      </c>
      <c r="B8" s="95"/>
      <c r="C8" s="91"/>
      <c r="D8" s="91"/>
      <c r="E8" s="91"/>
      <c r="F8" s="91"/>
      <c r="G8" s="91"/>
      <c r="H8" s="86"/>
      <c r="I8" s="141" t="s">
        <v>218</v>
      </c>
      <c r="J8" s="142"/>
    </row>
    <row r="9" spans="1:10" ht="15.5" x14ac:dyDescent="0.35">
      <c r="A9" s="93" t="s">
        <v>40</v>
      </c>
      <c r="B9" s="95"/>
      <c r="C9" s="91"/>
      <c r="D9" s="91"/>
      <c r="E9" s="91"/>
      <c r="F9" s="91"/>
      <c r="G9" s="91"/>
      <c r="H9" s="85"/>
      <c r="I9" s="143" t="s">
        <v>219</v>
      </c>
      <c r="J9" s="144"/>
    </row>
    <row r="10" spans="1:10" ht="15.5" x14ac:dyDescent="0.35">
      <c r="A10" s="96" t="s">
        <v>42</v>
      </c>
      <c r="B10" s="89"/>
      <c r="C10" s="86"/>
      <c r="D10" s="86"/>
      <c r="E10" s="86"/>
      <c r="F10" s="86"/>
      <c r="G10" s="86"/>
      <c r="H10" s="86"/>
      <c r="I10" s="145"/>
      <c r="J10" s="146"/>
    </row>
    <row r="11" spans="1:10" ht="15.5" x14ac:dyDescent="0.35">
      <c r="A11" s="88" t="s">
        <v>44</v>
      </c>
      <c r="B11" s="95" t="s">
        <v>99</v>
      </c>
      <c r="C11" s="91"/>
      <c r="D11" s="91"/>
      <c r="E11" s="91"/>
      <c r="F11" s="91"/>
      <c r="G11" s="91"/>
      <c r="H11" s="91"/>
      <c r="I11" s="91"/>
      <c r="J11" s="147"/>
    </row>
    <row r="12" spans="1:10" ht="15.5" x14ac:dyDescent="0.35">
      <c r="A12" s="97" t="s">
        <v>46</v>
      </c>
      <c r="B12" s="98" t="s">
        <v>258</v>
      </c>
      <c r="C12" s="86"/>
      <c r="D12" s="86"/>
      <c r="E12" s="86"/>
      <c r="F12" s="99"/>
      <c r="G12" s="100" t="s">
        <v>259</v>
      </c>
      <c r="H12" s="101"/>
      <c r="I12" s="86"/>
      <c r="J12" s="138"/>
    </row>
    <row r="13" spans="1:10" x14ac:dyDescent="0.35">
      <c r="A13" s="736" t="s">
        <v>199</v>
      </c>
      <c r="B13" s="744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46"/>
      <c r="C14" s="107" t="s">
        <v>227</v>
      </c>
      <c r="D14" s="108"/>
      <c r="E14" s="109"/>
      <c r="F14" s="108"/>
      <c r="G14" s="109"/>
      <c r="H14" s="110"/>
      <c r="I14" s="148" t="s">
        <v>57</v>
      </c>
      <c r="J14" s="149" t="s">
        <v>58</v>
      </c>
    </row>
    <row r="15" spans="1:10" x14ac:dyDescent="0.35">
      <c r="A15" s="111" t="s">
        <v>205</v>
      </c>
      <c r="B15" s="112" t="s">
        <v>27</v>
      </c>
      <c r="C15" s="113" t="s">
        <v>82</v>
      </c>
      <c r="D15" s="154">
        <v>131</v>
      </c>
      <c r="E15" s="154">
        <v>102.02</v>
      </c>
      <c r="F15" s="112">
        <v>109.56</v>
      </c>
      <c r="G15" s="167">
        <v>10.3</v>
      </c>
      <c r="H15" s="168">
        <v>26.4</v>
      </c>
      <c r="I15" s="111">
        <f t="shared" ref="I15:I23" si="0">SUM(D15:H15)</f>
        <v>379.28</v>
      </c>
      <c r="J15" s="151" t="s">
        <v>61</v>
      </c>
    </row>
    <row r="16" spans="1:10" x14ac:dyDescent="0.35">
      <c r="A16" s="119" t="s">
        <v>253</v>
      </c>
      <c r="B16" s="120" t="s">
        <v>27</v>
      </c>
      <c r="C16" s="121" t="s">
        <v>122</v>
      </c>
      <c r="D16" s="122">
        <v>125</v>
      </c>
      <c r="E16" s="122">
        <v>91.51</v>
      </c>
      <c r="F16" s="120">
        <v>106.55</v>
      </c>
      <c r="G16" s="127">
        <v>13.58</v>
      </c>
      <c r="H16" s="128">
        <v>32.5</v>
      </c>
      <c r="I16" s="119">
        <f t="shared" si="0"/>
        <v>369.14</v>
      </c>
      <c r="J16" s="153" t="s">
        <v>64</v>
      </c>
    </row>
    <row r="17" spans="1:10" x14ac:dyDescent="0.35">
      <c r="A17" s="119" t="s">
        <v>307</v>
      </c>
      <c r="B17" s="120" t="s">
        <v>27</v>
      </c>
      <c r="C17" s="121" t="s">
        <v>79</v>
      </c>
      <c r="D17" s="122">
        <v>129</v>
      </c>
      <c r="E17" s="122">
        <v>98</v>
      </c>
      <c r="F17" s="120">
        <v>93.66</v>
      </c>
      <c r="G17" s="127">
        <v>9.44</v>
      </c>
      <c r="H17" s="128">
        <v>31.2</v>
      </c>
      <c r="I17" s="119">
        <f t="shared" si="0"/>
        <v>361.29999999999995</v>
      </c>
      <c r="J17" s="153" t="s">
        <v>69</v>
      </c>
    </row>
    <row r="18" spans="1:10" x14ac:dyDescent="0.35">
      <c r="A18" s="119" t="s">
        <v>204</v>
      </c>
      <c r="B18" s="120" t="s">
        <v>170</v>
      </c>
      <c r="C18" s="121" t="s">
        <v>171</v>
      </c>
      <c r="D18" s="122">
        <v>120</v>
      </c>
      <c r="E18" s="122">
        <v>88.36</v>
      </c>
      <c r="F18" s="120">
        <v>91.37</v>
      </c>
      <c r="G18" s="127">
        <v>19.13</v>
      </c>
      <c r="H18" s="128">
        <v>34.590000000000003</v>
      </c>
      <c r="I18" s="119">
        <f t="shared" si="0"/>
        <v>353.45000000000005</v>
      </c>
      <c r="J18" s="153" t="s">
        <v>72</v>
      </c>
    </row>
    <row r="19" spans="1:10" x14ac:dyDescent="0.35">
      <c r="A19" s="119" t="s">
        <v>261</v>
      </c>
      <c r="B19" s="120" t="s">
        <v>27</v>
      </c>
      <c r="C19" s="121" t="s">
        <v>118</v>
      </c>
      <c r="D19" s="122">
        <v>113</v>
      </c>
      <c r="E19" s="122">
        <v>101.82</v>
      </c>
      <c r="F19" s="120">
        <v>80.930000000000007</v>
      </c>
      <c r="G19" s="127">
        <v>0</v>
      </c>
      <c r="H19" s="128">
        <v>32.76</v>
      </c>
      <c r="I19" s="119">
        <f t="shared" si="0"/>
        <v>328.51</v>
      </c>
      <c r="J19" s="153" t="s">
        <v>75</v>
      </c>
    </row>
    <row r="20" spans="1:10" x14ac:dyDescent="0.35">
      <c r="A20" s="119" t="s">
        <v>238</v>
      </c>
      <c r="B20" s="120" t="s">
        <v>27</v>
      </c>
      <c r="C20" s="121" t="s">
        <v>239</v>
      </c>
      <c r="D20" s="122">
        <v>119</v>
      </c>
      <c r="E20" s="122">
        <v>108.52</v>
      </c>
      <c r="F20" s="120">
        <v>74.72</v>
      </c>
      <c r="G20" s="127">
        <v>25.7</v>
      </c>
      <c r="H20" s="128">
        <v>0</v>
      </c>
      <c r="I20" s="119">
        <f t="shared" si="0"/>
        <v>327.94</v>
      </c>
      <c r="J20" s="153" t="s">
        <v>77</v>
      </c>
    </row>
    <row r="21" spans="1:10" x14ac:dyDescent="0.35">
      <c r="A21" s="119" t="s">
        <v>251</v>
      </c>
      <c r="B21" s="120" t="s">
        <v>27</v>
      </c>
      <c r="C21" s="121" t="s">
        <v>295</v>
      </c>
      <c r="D21" s="122">
        <v>100</v>
      </c>
      <c r="E21" s="122">
        <v>99.83</v>
      </c>
      <c r="F21" s="120">
        <v>80.7</v>
      </c>
      <c r="G21" s="127">
        <v>12.48</v>
      </c>
      <c r="H21" s="128">
        <v>26.88</v>
      </c>
      <c r="I21" s="119">
        <f t="shared" si="0"/>
        <v>319.89</v>
      </c>
      <c r="J21" s="153" t="s">
        <v>80</v>
      </c>
    </row>
    <row r="22" spans="1:10" x14ac:dyDescent="0.35">
      <c r="A22" s="119" t="s">
        <v>297</v>
      </c>
      <c r="B22" s="120"/>
      <c r="C22" s="121"/>
      <c r="D22" s="122">
        <v>93</v>
      </c>
      <c r="E22" s="122">
        <v>78.989999999999995</v>
      </c>
      <c r="F22" s="120">
        <v>79.63</v>
      </c>
      <c r="G22" s="127">
        <v>28.22</v>
      </c>
      <c r="H22" s="128">
        <v>0</v>
      </c>
      <c r="I22" s="119">
        <f t="shared" si="0"/>
        <v>279.84000000000003</v>
      </c>
      <c r="J22" s="153" t="s">
        <v>83</v>
      </c>
    </row>
    <row r="23" spans="1:10" x14ac:dyDescent="0.35">
      <c r="A23" s="119" t="s">
        <v>293</v>
      </c>
      <c r="B23" s="120"/>
      <c r="C23" s="121"/>
      <c r="D23" s="122">
        <v>89</v>
      </c>
      <c r="E23" s="122">
        <v>70.680000000000007</v>
      </c>
      <c r="F23" s="120">
        <v>65.81</v>
      </c>
      <c r="G23" s="127">
        <v>0</v>
      </c>
      <c r="H23" s="128">
        <v>31.52</v>
      </c>
      <c r="I23" s="119">
        <f t="shared" si="0"/>
        <v>257.01</v>
      </c>
      <c r="J23" s="153" t="s">
        <v>86</v>
      </c>
    </row>
    <row r="24" spans="1:10" x14ac:dyDescent="0.35">
      <c r="A24" s="119"/>
      <c r="B24" s="120"/>
      <c r="C24" s="121"/>
      <c r="D24" s="122"/>
      <c r="E24" s="122"/>
      <c r="F24" s="120"/>
      <c r="G24" s="127"/>
      <c r="H24" s="128"/>
      <c r="I24" s="119"/>
      <c r="J24" s="153"/>
    </row>
    <row r="25" spans="1:10" x14ac:dyDescent="0.35">
      <c r="A25" s="119"/>
      <c r="B25" s="120"/>
      <c r="C25" s="121"/>
      <c r="D25" s="122"/>
      <c r="E25" s="122"/>
      <c r="F25" s="120"/>
      <c r="G25" s="127"/>
      <c r="H25" s="128"/>
      <c r="I25" s="119"/>
      <c r="J25" s="153"/>
    </row>
    <row r="26" spans="1:10" x14ac:dyDescent="0.35">
      <c r="A26" s="119"/>
      <c r="B26" s="120"/>
      <c r="C26" s="121"/>
      <c r="D26" s="122"/>
      <c r="E26" s="122"/>
      <c r="F26" s="120"/>
      <c r="G26" s="127"/>
      <c r="H26" s="128"/>
      <c r="I26" s="119"/>
      <c r="J26" s="153"/>
    </row>
    <row r="27" spans="1:10" x14ac:dyDescent="0.35">
      <c r="A27" s="119"/>
      <c r="B27" s="120"/>
      <c r="C27" s="121"/>
      <c r="D27" s="122"/>
      <c r="E27" s="122"/>
      <c r="F27" s="120"/>
      <c r="G27" s="127"/>
      <c r="H27" s="128"/>
      <c r="I27" s="119"/>
      <c r="J27" s="153"/>
    </row>
    <row r="28" spans="1:10" x14ac:dyDescent="0.35">
      <c r="A28" s="119"/>
      <c r="B28" s="120"/>
      <c r="C28" s="121"/>
      <c r="D28" s="122"/>
      <c r="E28" s="122"/>
      <c r="F28" s="120"/>
      <c r="G28" s="127"/>
      <c r="H28" s="128"/>
      <c r="I28" s="119"/>
      <c r="J28" s="153"/>
    </row>
    <row r="29" spans="1:10" x14ac:dyDescent="0.35">
      <c r="A29" s="119"/>
      <c r="B29" s="120"/>
      <c r="C29" s="121"/>
      <c r="D29" s="122"/>
      <c r="E29" s="122"/>
      <c r="F29" s="120"/>
      <c r="G29" s="127"/>
      <c r="H29" s="128"/>
      <c r="I29" s="119"/>
      <c r="J29" s="153"/>
    </row>
    <row r="30" spans="1:10" x14ac:dyDescent="0.35">
      <c r="A30" s="119"/>
      <c r="B30" s="122"/>
      <c r="C30" s="121"/>
      <c r="D30" s="122"/>
      <c r="E30" s="122"/>
      <c r="F30" s="120"/>
      <c r="G30" s="127"/>
      <c r="H30" s="128"/>
      <c r="I30" s="119"/>
      <c r="J30" s="153"/>
    </row>
    <row r="31" spans="1:10" x14ac:dyDescent="0.35">
      <c r="A31" s="119"/>
      <c r="B31" s="122"/>
      <c r="C31" s="121"/>
      <c r="D31" s="122"/>
      <c r="E31" s="122"/>
      <c r="F31" s="120"/>
      <c r="G31" s="127"/>
      <c r="H31" s="128"/>
      <c r="I31" s="119"/>
      <c r="J31" s="153"/>
    </row>
    <row r="32" spans="1:10" x14ac:dyDescent="0.35">
      <c r="A32" s="119"/>
      <c r="B32" s="122"/>
      <c r="C32" s="121"/>
      <c r="D32" s="122"/>
      <c r="E32" s="122"/>
      <c r="F32" s="120"/>
      <c r="G32" s="127"/>
      <c r="H32" s="128"/>
      <c r="I32" s="119"/>
      <c r="J32" s="153"/>
    </row>
    <row r="33" spans="1:10" x14ac:dyDescent="0.35">
      <c r="A33" s="119"/>
      <c r="B33" s="122"/>
      <c r="C33" s="121"/>
      <c r="D33" s="122"/>
      <c r="E33" s="122"/>
      <c r="F33" s="120"/>
      <c r="G33" s="127"/>
      <c r="H33" s="128"/>
      <c r="I33" s="119"/>
      <c r="J33" s="153"/>
    </row>
    <row r="34" spans="1:10" x14ac:dyDescent="0.35">
      <c r="A34" s="119"/>
      <c r="B34" s="122"/>
      <c r="C34" s="121"/>
      <c r="D34" s="122"/>
      <c r="E34" s="122"/>
      <c r="F34" s="120"/>
      <c r="G34" s="127"/>
      <c r="H34" s="128"/>
      <c r="I34" s="119"/>
      <c r="J34" s="153"/>
    </row>
    <row r="35" spans="1:10" x14ac:dyDescent="0.35">
      <c r="A35" s="119"/>
      <c r="B35" s="122"/>
      <c r="C35" s="121"/>
      <c r="D35" s="122"/>
      <c r="E35" s="122"/>
      <c r="F35" s="120"/>
      <c r="G35" s="127"/>
      <c r="H35" s="128"/>
      <c r="I35" s="119"/>
      <c r="J35" s="153"/>
    </row>
    <row r="36" spans="1:10" x14ac:dyDescent="0.35">
      <c r="A36" s="119"/>
      <c r="B36" s="122"/>
      <c r="C36" s="121"/>
      <c r="D36" s="122"/>
      <c r="E36" s="122"/>
      <c r="F36" s="120"/>
      <c r="G36" s="127"/>
      <c r="H36" s="128"/>
      <c r="I36" s="119"/>
      <c r="J36" s="153"/>
    </row>
    <row r="37" spans="1:10" x14ac:dyDescent="0.35">
      <c r="A37" s="119"/>
      <c r="B37" s="122"/>
      <c r="C37" s="121"/>
      <c r="D37" s="122"/>
      <c r="E37" s="122"/>
      <c r="F37" s="120"/>
      <c r="G37" s="127"/>
      <c r="H37" s="128"/>
      <c r="I37" s="119"/>
      <c r="J37" s="153"/>
    </row>
    <row r="38" spans="1:10" x14ac:dyDescent="0.35">
      <c r="A38" s="119"/>
      <c r="B38" s="122"/>
      <c r="C38" s="121"/>
      <c r="D38" s="122"/>
      <c r="E38" s="122"/>
      <c r="F38" s="120"/>
      <c r="G38" s="127"/>
      <c r="H38" s="128"/>
      <c r="I38" s="119"/>
      <c r="J38" s="153"/>
    </row>
    <row r="39" spans="1:10" x14ac:dyDescent="0.35">
      <c r="A39" s="159"/>
      <c r="B39" s="120"/>
      <c r="C39" s="121"/>
      <c r="D39" s="122"/>
      <c r="E39" s="122"/>
      <c r="F39" s="120"/>
      <c r="G39" s="127"/>
      <c r="H39" s="128"/>
      <c r="I39" s="119"/>
      <c r="J39" s="153"/>
    </row>
    <row r="40" spans="1:10" x14ac:dyDescent="0.35">
      <c r="A40" s="119"/>
      <c r="B40" s="120"/>
      <c r="C40" s="121"/>
      <c r="D40" s="122"/>
      <c r="E40" s="122"/>
      <c r="F40" s="120"/>
      <c r="G40" s="127"/>
      <c r="H40" s="128"/>
      <c r="I40" s="119"/>
      <c r="J40" s="153"/>
    </row>
    <row r="41" spans="1:10" x14ac:dyDescent="0.35">
      <c r="A41" s="119"/>
      <c r="B41" s="120"/>
      <c r="C41" s="121"/>
      <c r="D41" s="122"/>
      <c r="E41" s="122"/>
      <c r="F41" s="120"/>
      <c r="G41" s="127"/>
      <c r="H41" s="128"/>
      <c r="I41" s="119"/>
      <c r="J41" s="153"/>
    </row>
    <row r="42" spans="1:10" x14ac:dyDescent="0.35">
      <c r="A42" s="129"/>
      <c r="B42" s="130"/>
      <c r="C42" s="131"/>
      <c r="D42" s="132"/>
      <c r="E42" s="132"/>
      <c r="F42" s="130"/>
      <c r="G42" s="133"/>
      <c r="H42" s="134"/>
      <c r="I42" s="129"/>
      <c r="J42" s="165"/>
    </row>
  </sheetData>
  <mergeCells count="4">
    <mergeCell ref="A1:J1"/>
    <mergeCell ref="I13:J13"/>
    <mergeCell ref="A13:A14"/>
    <mergeCell ref="B13:B14"/>
  </mergeCells>
  <pageMargins left="0.51" right="0.51" top="0.79" bottom="0.79" header="0.31" footer="0.31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39994506668294322"/>
  </sheetPr>
  <dimension ref="A1:J42"/>
  <sheetViews>
    <sheetView workbookViewId="0">
      <selection activeCell="N13" sqref="N13"/>
    </sheetView>
  </sheetViews>
  <sheetFormatPr defaultColWidth="9.1796875" defaultRowHeight="14.5" x14ac:dyDescent="0.35"/>
  <cols>
    <col min="1" max="1" width="17.7265625" style="166" customWidth="1"/>
    <col min="2" max="2" width="14.7265625" style="166" customWidth="1"/>
    <col min="3" max="3" width="7.7265625" style="166" customWidth="1"/>
    <col min="4" max="8" width="6.81640625" style="166" customWidth="1"/>
    <col min="9" max="9" width="7.7265625" style="166" customWidth="1"/>
    <col min="10" max="10" width="8.1796875" style="166" customWidth="1"/>
    <col min="11" max="16384" width="9.1796875" style="166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23</v>
      </c>
      <c r="C2" s="81"/>
      <c r="D2" s="81"/>
      <c r="E2" s="81"/>
      <c r="F2" s="81"/>
      <c r="G2" s="81"/>
      <c r="H2" s="82"/>
      <c r="I2" s="135" t="s">
        <v>24</v>
      </c>
      <c r="J2" s="136">
        <v>904</v>
      </c>
    </row>
    <row r="3" spans="1:10" ht="15.5" x14ac:dyDescent="0.35">
      <c r="A3" s="83" t="s">
        <v>26</v>
      </c>
      <c r="B3" s="84" t="s">
        <v>27</v>
      </c>
      <c r="C3" s="85"/>
      <c r="D3" s="85"/>
      <c r="E3" s="85"/>
      <c r="F3" s="85"/>
      <c r="G3" s="85"/>
      <c r="H3" s="86"/>
      <c r="I3" s="137" t="s">
        <v>28</v>
      </c>
      <c r="J3" s="136" t="s">
        <v>304</v>
      </c>
    </row>
    <row r="4" spans="1:10" ht="15.5" x14ac:dyDescent="0.35">
      <c r="A4" s="83" t="s">
        <v>30</v>
      </c>
      <c r="B4" s="87">
        <v>39914</v>
      </c>
      <c r="C4" s="85"/>
      <c r="D4" s="85"/>
      <c r="E4" s="85"/>
      <c r="F4" s="85"/>
      <c r="G4" s="85"/>
      <c r="H4" s="86"/>
      <c r="I4" s="137" t="s">
        <v>32</v>
      </c>
      <c r="J4" s="136" t="s">
        <v>61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86"/>
      <c r="J5" s="138"/>
    </row>
    <row r="6" spans="1:10" ht="15.5" x14ac:dyDescent="0.35">
      <c r="A6" s="88" t="s">
        <v>35</v>
      </c>
      <c r="B6" s="90"/>
      <c r="C6" s="91"/>
      <c r="D6" s="91"/>
      <c r="E6" s="91"/>
      <c r="F6" s="91"/>
      <c r="G6" s="91"/>
      <c r="H6" s="92"/>
      <c r="I6" s="139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141" t="s">
        <v>217</v>
      </c>
      <c r="J7" s="142"/>
    </row>
    <row r="8" spans="1:10" ht="15.5" x14ac:dyDescent="0.35">
      <c r="A8" s="93" t="s">
        <v>38</v>
      </c>
      <c r="B8" s="95"/>
      <c r="C8" s="91"/>
      <c r="D8" s="91"/>
      <c r="E8" s="91"/>
      <c r="F8" s="91"/>
      <c r="G8" s="91"/>
      <c r="H8" s="86"/>
      <c r="I8" s="141" t="s">
        <v>218</v>
      </c>
      <c r="J8" s="142"/>
    </row>
    <row r="9" spans="1:10" ht="15.5" x14ac:dyDescent="0.35">
      <c r="A9" s="93" t="s">
        <v>40</v>
      </c>
      <c r="B9" s="95"/>
      <c r="C9" s="91"/>
      <c r="D9" s="91"/>
      <c r="E9" s="91"/>
      <c r="F9" s="91"/>
      <c r="G9" s="91"/>
      <c r="H9" s="85"/>
      <c r="I9" s="143" t="s">
        <v>219</v>
      </c>
      <c r="J9" s="144"/>
    </row>
    <row r="10" spans="1:10" ht="15.5" x14ac:dyDescent="0.35">
      <c r="A10" s="96" t="s">
        <v>42</v>
      </c>
      <c r="B10" s="89"/>
      <c r="C10" s="86"/>
      <c r="D10" s="86"/>
      <c r="E10" s="86"/>
      <c r="F10" s="86"/>
      <c r="G10" s="86"/>
      <c r="H10" s="86"/>
      <c r="I10" s="145"/>
      <c r="J10" s="146"/>
    </row>
    <row r="11" spans="1:10" ht="15.5" x14ac:dyDescent="0.35">
      <c r="A11" s="88" t="s">
        <v>44</v>
      </c>
      <c r="B11" s="95" t="s">
        <v>99</v>
      </c>
      <c r="C11" s="91"/>
      <c r="D11" s="91"/>
      <c r="E11" s="91"/>
      <c r="F11" s="91"/>
      <c r="G11" s="91"/>
      <c r="H11" s="91"/>
      <c r="I11" s="91"/>
      <c r="J11" s="147"/>
    </row>
    <row r="12" spans="1:10" ht="15.5" x14ac:dyDescent="0.35">
      <c r="A12" s="97" t="s">
        <v>46</v>
      </c>
      <c r="B12" s="98" t="s">
        <v>258</v>
      </c>
      <c r="C12" s="86"/>
      <c r="D12" s="86"/>
      <c r="E12" s="86"/>
      <c r="F12" s="99"/>
      <c r="G12" s="100" t="s">
        <v>259</v>
      </c>
      <c r="H12" s="101"/>
      <c r="I12" s="86"/>
      <c r="J12" s="138"/>
    </row>
    <row r="13" spans="1:10" x14ac:dyDescent="0.35">
      <c r="A13" s="736" t="s">
        <v>199</v>
      </c>
      <c r="B13" s="744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x14ac:dyDescent="0.35">
      <c r="A14" s="737"/>
      <c r="B14" s="746"/>
      <c r="C14" s="107" t="s">
        <v>227</v>
      </c>
      <c r="D14" s="108"/>
      <c r="E14" s="109"/>
      <c r="F14" s="108"/>
      <c r="G14" s="109"/>
      <c r="H14" s="110"/>
      <c r="I14" s="148" t="s">
        <v>57</v>
      </c>
      <c r="J14" s="149" t="s">
        <v>58</v>
      </c>
    </row>
    <row r="15" spans="1:10" ht="18" customHeight="1" x14ac:dyDescent="0.35">
      <c r="A15" s="111" t="s">
        <v>327</v>
      </c>
      <c r="B15" s="112" t="s">
        <v>328</v>
      </c>
      <c r="C15" s="113"/>
      <c r="D15" s="154">
        <v>132</v>
      </c>
      <c r="E15" s="154">
        <v>121.95</v>
      </c>
      <c r="F15" s="112">
        <v>110.29</v>
      </c>
      <c r="G15" s="167">
        <v>20.89</v>
      </c>
      <c r="H15" s="168">
        <v>0</v>
      </c>
      <c r="I15" s="111">
        <f t="shared" ref="I15:I32" si="0">SUM(D15:H15)</f>
        <v>385.13</v>
      </c>
      <c r="J15" s="151" t="s">
        <v>61</v>
      </c>
    </row>
    <row r="16" spans="1:10" ht="18" customHeight="1" x14ac:dyDescent="0.35">
      <c r="A16" s="119" t="s">
        <v>205</v>
      </c>
      <c r="B16" s="120" t="s">
        <v>27</v>
      </c>
      <c r="C16" s="121" t="s">
        <v>82</v>
      </c>
      <c r="D16" s="122">
        <v>136</v>
      </c>
      <c r="E16" s="122">
        <v>95.96</v>
      </c>
      <c r="F16" s="120">
        <v>103.84</v>
      </c>
      <c r="G16" s="127">
        <v>4.1900000000000004</v>
      </c>
      <c r="H16" s="128">
        <v>32.86</v>
      </c>
      <c r="I16" s="119">
        <f t="shared" si="0"/>
        <v>372.84999999999997</v>
      </c>
      <c r="J16" s="153" t="s">
        <v>64</v>
      </c>
    </row>
    <row r="17" spans="1:10" ht="18" customHeight="1" x14ac:dyDescent="0.35">
      <c r="A17" s="119" t="s">
        <v>204</v>
      </c>
      <c r="B17" s="120" t="s">
        <v>170</v>
      </c>
      <c r="C17" s="121" t="s">
        <v>171</v>
      </c>
      <c r="D17" s="122">
        <v>125</v>
      </c>
      <c r="E17" s="122">
        <v>94.74</v>
      </c>
      <c r="F17" s="120">
        <v>99.03</v>
      </c>
      <c r="G17" s="127">
        <v>5.38</v>
      </c>
      <c r="H17" s="128">
        <v>36.380000000000003</v>
      </c>
      <c r="I17" s="119">
        <f t="shared" si="0"/>
        <v>360.53</v>
      </c>
      <c r="J17" s="153" t="s">
        <v>69</v>
      </c>
    </row>
    <row r="18" spans="1:10" ht="18" customHeight="1" x14ac:dyDescent="0.35">
      <c r="A18" s="119" t="s">
        <v>253</v>
      </c>
      <c r="B18" s="120" t="s">
        <v>27</v>
      </c>
      <c r="C18" s="121" t="s">
        <v>122</v>
      </c>
      <c r="D18" s="122">
        <v>117</v>
      </c>
      <c r="E18" s="122">
        <v>90.52</v>
      </c>
      <c r="F18" s="120">
        <v>106.37</v>
      </c>
      <c r="G18" s="127">
        <v>0</v>
      </c>
      <c r="H18" s="128">
        <v>29.26</v>
      </c>
      <c r="I18" s="119">
        <f t="shared" si="0"/>
        <v>343.15</v>
      </c>
      <c r="J18" s="153" t="s">
        <v>72</v>
      </c>
    </row>
    <row r="19" spans="1:10" ht="18" customHeight="1" x14ac:dyDescent="0.35">
      <c r="A19" s="119" t="s">
        <v>240</v>
      </c>
      <c r="B19" s="120" t="s">
        <v>328</v>
      </c>
      <c r="C19" s="121"/>
      <c r="D19" s="122">
        <v>113</v>
      </c>
      <c r="E19" s="122">
        <v>103.37</v>
      </c>
      <c r="F19" s="120">
        <v>82.13</v>
      </c>
      <c r="G19" s="127">
        <v>2.0299999999999998</v>
      </c>
      <c r="H19" s="128">
        <v>32.92</v>
      </c>
      <c r="I19" s="119">
        <f t="shared" si="0"/>
        <v>333.45</v>
      </c>
      <c r="J19" s="153" t="s">
        <v>75</v>
      </c>
    </row>
    <row r="20" spans="1:10" ht="18" customHeight="1" x14ac:dyDescent="0.35">
      <c r="A20" s="119" t="s">
        <v>238</v>
      </c>
      <c r="B20" s="120" t="s">
        <v>27</v>
      </c>
      <c r="C20" s="121" t="s">
        <v>239</v>
      </c>
      <c r="D20" s="122">
        <v>77</v>
      </c>
      <c r="E20" s="122">
        <v>109.43</v>
      </c>
      <c r="F20" s="120">
        <v>109.01</v>
      </c>
      <c r="G20" s="127">
        <v>1.67</v>
      </c>
      <c r="H20" s="128">
        <v>33.950000000000003</v>
      </c>
      <c r="I20" s="119">
        <f t="shared" si="0"/>
        <v>331.06</v>
      </c>
      <c r="J20" s="153" t="s">
        <v>77</v>
      </c>
    </row>
    <row r="21" spans="1:10" ht="18" customHeight="1" x14ac:dyDescent="0.35">
      <c r="A21" s="119" t="s">
        <v>261</v>
      </c>
      <c r="B21" s="120" t="s">
        <v>27</v>
      </c>
      <c r="C21" s="121" t="s">
        <v>118</v>
      </c>
      <c r="D21" s="122">
        <v>105</v>
      </c>
      <c r="E21" s="122">
        <v>105.05</v>
      </c>
      <c r="F21" s="120">
        <v>81.86</v>
      </c>
      <c r="G21" s="127">
        <v>17.45</v>
      </c>
      <c r="H21" s="128">
        <v>21.45</v>
      </c>
      <c r="I21" s="119">
        <f t="shared" si="0"/>
        <v>330.81</v>
      </c>
      <c r="J21" s="153" t="s">
        <v>80</v>
      </c>
    </row>
    <row r="22" spans="1:10" ht="18" customHeight="1" x14ac:dyDescent="0.35">
      <c r="A22" s="119" t="s">
        <v>307</v>
      </c>
      <c r="B22" s="120" t="s">
        <v>27</v>
      </c>
      <c r="C22" s="121" t="s">
        <v>79</v>
      </c>
      <c r="D22" s="122">
        <v>108</v>
      </c>
      <c r="E22" s="122">
        <v>104.57</v>
      </c>
      <c r="F22" s="120">
        <v>79.010000000000005</v>
      </c>
      <c r="G22" s="127">
        <v>6.27</v>
      </c>
      <c r="H22" s="128">
        <v>31.44</v>
      </c>
      <c r="I22" s="119">
        <f t="shared" si="0"/>
        <v>329.28999999999996</v>
      </c>
      <c r="J22" s="153" t="s">
        <v>83</v>
      </c>
    </row>
    <row r="23" spans="1:10" ht="18" customHeight="1" x14ac:dyDescent="0.35">
      <c r="A23" s="119" t="s">
        <v>212</v>
      </c>
      <c r="B23" s="120" t="s">
        <v>27</v>
      </c>
      <c r="C23" s="121" t="s">
        <v>134</v>
      </c>
      <c r="D23" s="122">
        <v>127</v>
      </c>
      <c r="E23" s="122">
        <v>99.87</v>
      </c>
      <c r="F23" s="120">
        <v>89.19</v>
      </c>
      <c r="G23" s="127">
        <v>0</v>
      </c>
      <c r="H23" s="128">
        <v>0</v>
      </c>
      <c r="I23" s="119">
        <f t="shared" si="0"/>
        <v>316.06</v>
      </c>
      <c r="J23" s="153" t="s">
        <v>86</v>
      </c>
    </row>
    <row r="24" spans="1:10" ht="18" customHeight="1" x14ac:dyDescent="0.35">
      <c r="A24" s="119" t="s">
        <v>274</v>
      </c>
      <c r="B24" s="120" t="s">
        <v>328</v>
      </c>
      <c r="C24" s="121"/>
      <c r="D24" s="122">
        <v>125</v>
      </c>
      <c r="E24" s="122">
        <v>84.35</v>
      </c>
      <c r="F24" s="120">
        <v>72.12</v>
      </c>
      <c r="G24" s="127">
        <v>6.77</v>
      </c>
      <c r="H24" s="128">
        <v>26.65</v>
      </c>
      <c r="I24" s="119">
        <f t="shared" si="0"/>
        <v>314.89</v>
      </c>
      <c r="J24" s="153" t="s">
        <v>89</v>
      </c>
    </row>
    <row r="25" spans="1:10" ht="18" customHeight="1" x14ac:dyDescent="0.35">
      <c r="A25" s="119" t="s">
        <v>206</v>
      </c>
      <c r="B25" s="120" t="s">
        <v>306</v>
      </c>
      <c r="C25" s="121" t="s">
        <v>85</v>
      </c>
      <c r="D25" s="122">
        <v>83</v>
      </c>
      <c r="E25" s="122">
        <v>113.77</v>
      </c>
      <c r="F25" s="120">
        <v>63.28</v>
      </c>
      <c r="G25" s="127">
        <v>7.39</v>
      </c>
      <c r="H25" s="128">
        <v>35.03</v>
      </c>
      <c r="I25" s="119">
        <f t="shared" si="0"/>
        <v>302.46999999999991</v>
      </c>
      <c r="J25" s="153" t="s">
        <v>92</v>
      </c>
    </row>
    <row r="26" spans="1:10" ht="18" customHeight="1" x14ac:dyDescent="0.35">
      <c r="A26" s="119" t="s">
        <v>293</v>
      </c>
      <c r="B26" s="120"/>
      <c r="C26" s="121"/>
      <c r="D26" s="122">
        <v>86</v>
      </c>
      <c r="E26" s="122">
        <v>91.47</v>
      </c>
      <c r="F26" s="120">
        <v>90.84</v>
      </c>
      <c r="G26" s="127">
        <v>2.37</v>
      </c>
      <c r="H26" s="128">
        <v>27.7</v>
      </c>
      <c r="I26" s="119">
        <f t="shared" si="0"/>
        <v>298.38</v>
      </c>
      <c r="J26" s="153" t="s">
        <v>123</v>
      </c>
    </row>
    <row r="27" spans="1:10" ht="18" customHeight="1" x14ac:dyDescent="0.35">
      <c r="A27" s="119" t="s">
        <v>257</v>
      </c>
      <c r="B27" s="120" t="s">
        <v>329</v>
      </c>
      <c r="C27" s="121"/>
      <c r="D27" s="122">
        <v>104</v>
      </c>
      <c r="E27" s="122">
        <v>80.34</v>
      </c>
      <c r="F27" s="120">
        <v>68.17</v>
      </c>
      <c r="G27" s="127">
        <v>16.690000000000001</v>
      </c>
      <c r="H27" s="128">
        <v>27.41</v>
      </c>
      <c r="I27" s="119">
        <f t="shared" si="0"/>
        <v>296.61</v>
      </c>
      <c r="J27" s="153" t="s">
        <v>124</v>
      </c>
    </row>
    <row r="28" spans="1:10" ht="18" customHeight="1" x14ac:dyDescent="0.35">
      <c r="A28" s="119" t="s">
        <v>330</v>
      </c>
      <c r="B28" s="120" t="s">
        <v>329</v>
      </c>
      <c r="C28" s="121"/>
      <c r="D28" s="122">
        <v>113</v>
      </c>
      <c r="E28" s="122">
        <v>68.98</v>
      </c>
      <c r="F28" s="120">
        <v>94.7</v>
      </c>
      <c r="G28" s="127">
        <v>11.04</v>
      </c>
      <c r="H28" s="128">
        <v>6.6</v>
      </c>
      <c r="I28" s="119">
        <f t="shared" si="0"/>
        <v>294.32000000000005</v>
      </c>
      <c r="J28" s="153" t="s">
        <v>125</v>
      </c>
    </row>
    <row r="29" spans="1:10" ht="18" customHeight="1" x14ac:dyDescent="0.35">
      <c r="A29" s="119" t="s">
        <v>331</v>
      </c>
      <c r="B29" s="120" t="s">
        <v>328</v>
      </c>
      <c r="C29" s="121"/>
      <c r="D29" s="122">
        <v>94</v>
      </c>
      <c r="E29" s="122">
        <v>98.36</v>
      </c>
      <c r="F29" s="120">
        <v>84.36</v>
      </c>
      <c r="G29" s="127">
        <v>1.61</v>
      </c>
      <c r="H29" s="128">
        <v>0</v>
      </c>
      <c r="I29" s="119">
        <f t="shared" si="0"/>
        <v>278.33000000000004</v>
      </c>
      <c r="J29" s="153" t="s">
        <v>172</v>
      </c>
    </row>
    <row r="30" spans="1:10" ht="18" customHeight="1" x14ac:dyDescent="0.35">
      <c r="A30" s="119" t="s">
        <v>318</v>
      </c>
      <c r="B30" s="122" t="s">
        <v>328</v>
      </c>
      <c r="C30" s="121"/>
      <c r="D30" s="122">
        <v>88</v>
      </c>
      <c r="E30" s="122">
        <v>78.41</v>
      </c>
      <c r="F30" s="120">
        <v>59.12</v>
      </c>
      <c r="G30" s="127">
        <v>0</v>
      </c>
      <c r="H30" s="128">
        <v>17.079999999999998</v>
      </c>
      <c r="I30" s="119">
        <f t="shared" si="0"/>
        <v>242.61</v>
      </c>
      <c r="J30" s="153" t="s">
        <v>173</v>
      </c>
    </row>
    <row r="31" spans="1:10" ht="18" customHeight="1" x14ac:dyDescent="0.35">
      <c r="A31" s="119" t="s">
        <v>332</v>
      </c>
      <c r="B31" s="122" t="s">
        <v>333</v>
      </c>
      <c r="C31" s="121"/>
      <c r="D31" s="122">
        <v>94</v>
      </c>
      <c r="E31" s="122">
        <v>75.77</v>
      </c>
      <c r="F31" s="120">
        <v>69.239999999999995</v>
      </c>
      <c r="G31" s="127">
        <v>0</v>
      </c>
      <c r="H31" s="128">
        <v>0</v>
      </c>
      <c r="I31" s="119">
        <f t="shared" si="0"/>
        <v>239.01</v>
      </c>
      <c r="J31" s="153" t="s">
        <v>176</v>
      </c>
    </row>
    <row r="32" spans="1:10" ht="18" customHeight="1" x14ac:dyDescent="0.35">
      <c r="A32" s="119" t="s">
        <v>334</v>
      </c>
      <c r="B32" s="122" t="s">
        <v>328</v>
      </c>
      <c r="C32" s="121"/>
      <c r="D32" s="122">
        <v>34</v>
      </c>
      <c r="E32" s="122">
        <v>0</v>
      </c>
      <c r="F32" s="120">
        <v>0</v>
      </c>
      <c r="G32" s="127">
        <v>0</v>
      </c>
      <c r="H32" s="128">
        <v>0</v>
      </c>
      <c r="I32" s="119">
        <f t="shared" si="0"/>
        <v>34</v>
      </c>
      <c r="J32" s="153" t="s">
        <v>178</v>
      </c>
    </row>
    <row r="33" spans="1:10" ht="18" customHeight="1" x14ac:dyDescent="0.35">
      <c r="A33" s="119"/>
      <c r="B33" s="122"/>
      <c r="C33" s="121"/>
      <c r="D33" s="122"/>
      <c r="E33" s="122"/>
      <c r="F33" s="120"/>
      <c r="G33" s="127"/>
      <c r="H33" s="128"/>
      <c r="I33" s="119"/>
      <c r="J33" s="153"/>
    </row>
    <row r="34" spans="1:10" ht="18" customHeight="1" x14ac:dyDescent="0.35">
      <c r="A34" s="119"/>
      <c r="B34" s="122"/>
      <c r="C34" s="121"/>
      <c r="D34" s="122"/>
      <c r="E34" s="122"/>
      <c r="F34" s="120"/>
      <c r="G34" s="127"/>
      <c r="H34" s="128"/>
      <c r="I34" s="119"/>
      <c r="J34" s="153"/>
    </row>
    <row r="35" spans="1:10" ht="18" customHeight="1" x14ac:dyDescent="0.35">
      <c r="A35" s="119"/>
      <c r="B35" s="122"/>
      <c r="C35" s="121"/>
      <c r="D35" s="122"/>
      <c r="E35" s="122"/>
      <c r="F35" s="120"/>
      <c r="G35" s="127"/>
      <c r="H35" s="128"/>
      <c r="I35" s="119"/>
      <c r="J35" s="153"/>
    </row>
    <row r="36" spans="1:10" ht="18" customHeight="1" x14ac:dyDescent="0.35">
      <c r="A36" s="119"/>
      <c r="B36" s="122"/>
      <c r="C36" s="121"/>
      <c r="D36" s="122"/>
      <c r="E36" s="122"/>
      <c r="F36" s="120"/>
      <c r="G36" s="127"/>
      <c r="H36" s="128"/>
      <c r="I36" s="119"/>
      <c r="J36" s="153"/>
    </row>
    <row r="37" spans="1:10" ht="18" customHeight="1" x14ac:dyDescent="0.35">
      <c r="A37" s="119"/>
      <c r="B37" s="122"/>
      <c r="C37" s="121"/>
      <c r="D37" s="122"/>
      <c r="E37" s="122"/>
      <c r="F37" s="120"/>
      <c r="G37" s="127"/>
      <c r="H37" s="128"/>
      <c r="I37" s="119"/>
      <c r="J37" s="153"/>
    </row>
    <row r="38" spans="1:10" ht="18" customHeight="1" x14ac:dyDescent="0.35">
      <c r="A38" s="119"/>
      <c r="B38" s="122"/>
      <c r="C38" s="121"/>
      <c r="D38" s="122"/>
      <c r="E38" s="122"/>
      <c r="F38" s="120"/>
      <c r="G38" s="127"/>
      <c r="H38" s="128"/>
      <c r="I38" s="119"/>
      <c r="J38" s="153"/>
    </row>
    <row r="39" spans="1:10" ht="18" customHeight="1" x14ac:dyDescent="0.35">
      <c r="A39" s="159"/>
      <c r="B39" s="120"/>
      <c r="C39" s="121"/>
      <c r="D39" s="122"/>
      <c r="E39" s="122"/>
      <c r="F39" s="120"/>
      <c r="G39" s="127"/>
      <c r="H39" s="128"/>
      <c r="I39" s="119"/>
      <c r="J39" s="153"/>
    </row>
    <row r="40" spans="1:10" ht="18" customHeight="1" x14ac:dyDescent="0.35">
      <c r="A40" s="119"/>
      <c r="B40" s="120"/>
      <c r="C40" s="121"/>
      <c r="D40" s="122"/>
      <c r="E40" s="122"/>
      <c r="F40" s="120"/>
      <c r="G40" s="127"/>
      <c r="H40" s="128"/>
      <c r="I40" s="119"/>
      <c r="J40" s="153"/>
    </row>
    <row r="41" spans="1:10" ht="18" customHeight="1" x14ac:dyDescent="0.35">
      <c r="A41" s="119"/>
      <c r="B41" s="120"/>
      <c r="C41" s="121"/>
      <c r="D41" s="122"/>
      <c r="E41" s="122"/>
      <c r="F41" s="120"/>
      <c r="G41" s="127"/>
      <c r="H41" s="128"/>
      <c r="I41" s="119"/>
      <c r="J41" s="153"/>
    </row>
    <row r="42" spans="1:10" ht="18" customHeight="1" x14ac:dyDescent="0.35">
      <c r="A42" s="129"/>
      <c r="B42" s="130"/>
      <c r="C42" s="131"/>
      <c r="D42" s="132"/>
      <c r="E42" s="132"/>
      <c r="F42" s="130"/>
      <c r="G42" s="133"/>
      <c r="H42" s="134"/>
      <c r="I42" s="129"/>
      <c r="J42" s="165"/>
    </row>
  </sheetData>
  <mergeCells count="4">
    <mergeCell ref="A1:J1"/>
    <mergeCell ref="I13:J13"/>
    <mergeCell ref="A13:A14"/>
    <mergeCell ref="B13:B14"/>
  </mergeCells>
  <pageMargins left="0.31" right="0.31" top="0.79" bottom="0.79" header="0.31" footer="0.31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-0.249977111117893"/>
  </sheetPr>
  <dimension ref="A1:J34"/>
  <sheetViews>
    <sheetView workbookViewId="0">
      <selection activeCell="N27" sqref="N27"/>
    </sheetView>
  </sheetViews>
  <sheetFormatPr defaultColWidth="9.1796875" defaultRowHeight="12.5" x14ac:dyDescent="0.25"/>
  <cols>
    <col min="1" max="1" width="19.26953125" style="78" customWidth="1"/>
    <col min="2" max="2" width="14" style="78" customWidth="1"/>
    <col min="3" max="3" width="7.7265625" style="78" customWidth="1"/>
    <col min="4" max="8" width="6.7265625" style="78" customWidth="1"/>
    <col min="9" max="9" width="7.7265625" style="78" customWidth="1"/>
    <col min="10" max="10" width="8.1796875" style="78" customWidth="1"/>
    <col min="11" max="16384" width="9.1796875" style="78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335</v>
      </c>
      <c r="C2" s="81"/>
      <c r="D2" s="81"/>
      <c r="E2" s="81"/>
      <c r="F2" s="81"/>
      <c r="G2" s="81"/>
      <c r="H2" s="82"/>
      <c r="I2" s="135" t="s">
        <v>24</v>
      </c>
      <c r="J2" s="136">
        <v>917</v>
      </c>
    </row>
    <row r="3" spans="1:10" ht="15.5" x14ac:dyDescent="0.35">
      <c r="A3" s="83" t="s">
        <v>26</v>
      </c>
      <c r="B3" s="84" t="s">
        <v>27</v>
      </c>
      <c r="C3" s="85"/>
      <c r="D3" s="85"/>
      <c r="E3" s="85"/>
      <c r="F3" s="85"/>
      <c r="G3" s="85"/>
      <c r="H3" s="86"/>
      <c r="I3" s="137" t="s">
        <v>28</v>
      </c>
      <c r="J3" s="136" t="s">
        <v>69</v>
      </c>
    </row>
    <row r="4" spans="1:10" ht="15.5" x14ac:dyDescent="0.35">
      <c r="A4" s="83" t="s">
        <v>30</v>
      </c>
      <c r="B4" s="87">
        <v>39746</v>
      </c>
      <c r="C4" s="85"/>
      <c r="D4" s="85"/>
      <c r="E4" s="85"/>
      <c r="F4" s="85"/>
      <c r="G4" s="85"/>
      <c r="H4" s="86"/>
      <c r="I4" s="137" t="s">
        <v>32</v>
      </c>
      <c r="J4" s="136" t="s">
        <v>304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86"/>
      <c r="J5" s="138"/>
    </row>
    <row r="6" spans="1:10" ht="15.5" x14ac:dyDescent="0.35">
      <c r="A6" s="88" t="s">
        <v>35</v>
      </c>
      <c r="B6" s="90"/>
      <c r="C6" s="91"/>
      <c r="D6" s="91"/>
      <c r="E6" s="91"/>
      <c r="F6" s="91"/>
      <c r="G6" s="91"/>
      <c r="H6" s="92"/>
      <c r="I6" s="139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141" t="s">
        <v>217</v>
      </c>
      <c r="J7" s="142"/>
    </row>
    <row r="8" spans="1:10" ht="15.5" x14ac:dyDescent="0.35">
      <c r="A8" s="93" t="s">
        <v>38</v>
      </c>
      <c r="B8" s="95"/>
      <c r="C8" s="91"/>
      <c r="D8" s="91"/>
      <c r="E8" s="91"/>
      <c r="F8" s="91"/>
      <c r="G8" s="91"/>
      <c r="H8" s="86"/>
      <c r="I8" s="141" t="s">
        <v>218</v>
      </c>
      <c r="J8" s="142"/>
    </row>
    <row r="9" spans="1:10" ht="15.5" x14ac:dyDescent="0.35">
      <c r="A9" s="93" t="s">
        <v>40</v>
      </c>
      <c r="B9" s="95"/>
      <c r="C9" s="91"/>
      <c r="D9" s="91"/>
      <c r="E9" s="91"/>
      <c r="F9" s="91"/>
      <c r="G9" s="91"/>
      <c r="H9" s="85"/>
      <c r="I9" s="143" t="s">
        <v>219</v>
      </c>
      <c r="J9" s="144"/>
    </row>
    <row r="10" spans="1:10" ht="15.5" x14ac:dyDescent="0.35">
      <c r="A10" s="96" t="s">
        <v>42</v>
      </c>
      <c r="B10" s="89"/>
      <c r="C10" s="86"/>
      <c r="D10" s="86"/>
      <c r="E10" s="86"/>
      <c r="F10" s="86"/>
      <c r="G10" s="86"/>
      <c r="H10" s="86"/>
      <c r="I10" s="145"/>
      <c r="J10" s="146"/>
    </row>
    <row r="11" spans="1:10" ht="15.5" x14ac:dyDescent="0.35">
      <c r="A11" s="88" t="s">
        <v>44</v>
      </c>
      <c r="B11" s="95" t="s">
        <v>99</v>
      </c>
      <c r="C11" s="91"/>
      <c r="D11" s="91"/>
      <c r="E11" s="91"/>
      <c r="F11" s="91"/>
      <c r="G11" s="91"/>
      <c r="H11" s="91"/>
      <c r="I11" s="91"/>
      <c r="J11" s="147"/>
    </row>
    <row r="12" spans="1:10" ht="15.5" x14ac:dyDescent="0.35">
      <c r="A12" s="97" t="s">
        <v>46</v>
      </c>
      <c r="B12" s="98" t="s">
        <v>258</v>
      </c>
      <c r="C12" s="86"/>
      <c r="D12" s="86"/>
      <c r="E12" s="86"/>
      <c r="F12" s="99"/>
      <c r="G12" s="100" t="s">
        <v>259</v>
      </c>
      <c r="H12" s="101"/>
      <c r="I12" s="86"/>
      <c r="J12" s="138"/>
    </row>
    <row r="13" spans="1:10" ht="13" x14ac:dyDescent="0.3">
      <c r="A13" s="736" t="s">
        <v>199</v>
      </c>
      <c r="B13" s="744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ht="13" x14ac:dyDescent="0.3">
      <c r="A14" s="737"/>
      <c r="B14" s="746"/>
      <c r="C14" s="107" t="s">
        <v>227</v>
      </c>
      <c r="D14" s="108"/>
      <c r="E14" s="109"/>
      <c r="F14" s="108"/>
      <c r="G14" s="109"/>
      <c r="H14" s="110"/>
      <c r="I14" s="148" t="s">
        <v>57</v>
      </c>
      <c r="J14" s="149" t="s">
        <v>58</v>
      </c>
    </row>
    <row r="15" spans="1:10" ht="18" customHeight="1" x14ac:dyDescent="0.25">
      <c r="A15" s="111" t="s">
        <v>308</v>
      </c>
      <c r="B15" s="112"/>
      <c r="C15" s="113"/>
      <c r="D15" s="154">
        <v>133</v>
      </c>
      <c r="E15" s="155">
        <v>24.88</v>
      </c>
      <c r="F15" s="156">
        <v>26.92</v>
      </c>
      <c r="G15" s="157">
        <v>39.22</v>
      </c>
      <c r="H15" s="158">
        <v>40.69</v>
      </c>
      <c r="I15" s="150">
        <f t="shared" ref="I15:I33" si="0">SUM(D15:H15)</f>
        <v>264.71000000000004</v>
      </c>
      <c r="J15" s="151" t="s">
        <v>61</v>
      </c>
    </row>
    <row r="16" spans="1:10" ht="18" customHeight="1" x14ac:dyDescent="0.25">
      <c r="A16" s="119" t="s">
        <v>240</v>
      </c>
      <c r="B16" s="120"/>
      <c r="C16" s="121"/>
      <c r="D16" s="122">
        <v>128</v>
      </c>
      <c r="E16" s="123">
        <v>28.37</v>
      </c>
      <c r="F16" s="124">
        <v>23.39</v>
      </c>
      <c r="G16" s="125">
        <v>33.229999999999997</v>
      </c>
      <c r="H16" s="126">
        <v>41.83</v>
      </c>
      <c r="I16" s="152">
        <f t="shared" si="0"/>
        <v>254.82</v>
      </c>
      <c r="J16" s="153" t="s">
        <v>64</v>
      </c>
    </row>
    <row r="17" spans="1:10" ht="18" customHeight="1" x14ac:dyDescent="0.25">
      <c r="A17" s="119" t="s">
        <v>238</v>
      </c>
      <c r="B17" s="120" t="s">
        <v>27</v>
      </c>
      <c r="C17" s="121" t="s">
        <v>239</v>
      </c>
      <c r="D17" s="122">
        <v>111</v>
      </c>
      <c r="E17" s="123">
        <v>20.59</v>
      </c>
      <c r="F17" s="124">
        <v>34.42</v>
      </c>
      <c r="G17" s="125">
        <v>41.2</v>
      </c>
      <c r="H17" s="126">
        <v>43.08</v>
      </c>
      <c r="I17" s="152">
        <f t="shared" si="0"/>
        <v>250.28999999999996</v>
      </c>
      <c r="J17" s="153" t="s">
        <v>69</v>
      </c>
    </row>
    <row r="18" spans="1:10" ht="18" customHeight="1" x14ac:dyDescent="0.25">
      <c r="A18" s="119" t="s">
        <v>204</v>
      </c>
      <c r="B18" s="120" t="s">
        <v>170</v>
      </c>
      <c r="C18" s="121" t="s">
        <v>171</v>
      </c>
      <c r="D18" s="122">
        <v>106</v>
      </c>
      <c r="E18" s="123">
        <v>26.18</v>
      </c>
      <c r="F18" s="124">
        <v>28.49</v>
      </c>
      <c r="G18" s="125">
        <v>41.05</v>
      </c>
      <c r="H18" s="126">
        <v>43.1</v>
      </c>
      <c r="I18" s="152">
        <f t="shared" si="0"/>
        <v>244.82000000000002</v>
      </c>
      <c r="J18" s="153" t="s">
        <v>72</v>
      </c>
    </row>
    <row r="19" spans="1:10" ht="18" customHeight="1" x14ac:dyDescent="0.25">
      <c r="A19" s="119" t="s">
        <v>261</v>
      </c>
      <c r="B19" s="120" t="s">
        <v>27</v>
      </c>
      <c r="C19" s="121" t="s">
        <v>118</v>
      </c>
      <c r="D19" s="122">
        <v>111</v>
      </c>
      <c r="E19" s="123">
        <v>26.7</v>
      </c>
      <c r="F19" s="124">
        <v>26.56</v>
      </c>
      <c r="G19" s="125">
        <v>36.44</v>
      </c>
      <c r="H19" s="126">
        <v>39.520000000000003</v>
      </c>
      <c r="I19" s="152">
        <f t="shared" si="0"/>
        <v>240.22</v>
      </c>
      <c r="J19" s="153" t="s">
        <v>75</v>
      </c>
    </row>
    <row r="20" spans="1:10" ht="18" customHeight="1" x14ac:dyDescent="0.25">
      <c r="A20" s="119" t="s">
        <v>206</v>
      </c>
      <c r="B20" s="120" t="s">
        <v>306</v>
      </c>
      <c r="C20" s="121" t="s">
        <v>85</v>
      </c>
      <c r="D20" s="122">
        <v>130</v>
      </c>
      <c r="E20" s="123">
        <v>17.34</v>
      </c>
      <c r="F20" s="124">
        <v>16.87</v>
      </c>
      <c r="G20" s="125">
        <v>34.14</v>
      </c>
      <c r="H20" s="126">
        <v>41.17</v>
      </c>
      <c r="I20" s="152">
        <f t="shared" si="0"/>
        <v>239.52000000000004</v>
      </c>
      <c r="J20" s="153" t="s">
        <v>77</v>
      </c>
    </row>
    <row r="21" spans="1:10" ht="18" customHeight="1" x14ac:dyDescent="0.25">
      <c r="A21" s="119" t="s">
        <v>257</v>
      </c>
      <c r="B21" s="120"/>
      <c r="C21" s="121"/>
      <c r="D21" s="122">
        <v>120</v>
      </c>
      <c r="E21" s="123">
        <v>19.54</v>
      </c>
      <c r="F21" s="124">
        <v>29.22</v>
      </c>
      <c r="G21" s="125">
        <v>26.01</v>
      </c>
      <c r="H21" s="126">
        <v>41.5</v>
      </c>
      <c r="I21" s="152">
        <f t="shared" si="0"/>
        <v>236.26999999999998</v>
      </c>
      <c r="J21" s="153" t="s">
        <v>80</v>
      </c>
    </row>
    <row r="22" spans="1:10" ht="18" customHeight="1" x14ac:dyDescent="0.25">
      <c r="A22" s="119" t="s">
        <v>205</v>
      </c>
      <c r="B22" s="120" t="s">
        <v>27</v>
      </c>
      <c r="C22" s="121" t="s">
        <v>82</v>
      </c>
      <c r="D22" s="122">
        <v>130</v>
      </c>
      <c r="E22" s="123">
        <v>20.41</v>
      </c>
      <c r="F22" s="124">
        <v>18.7</v>
      </c>
      <c r="G22" s="125">
        <v>28.08</v>
      </c>
      <c r="H22" s="126">
        <v>38.32</v>
      </c>
      <c r="I22" s="152">
        <f t="shared" si="0"/>
        <v>235.51</v>
      </c>
      <c r="J22" s="153" t="s">
        <v>83</v>
      </c>
    </row>
    <row r="23" spans="1:10" ht="18" customHeight="1" x14ac:dyDescent="0.25">
      <c r="A23" s="119" t="s">
        <v>231</v>
      </c>
      <c r="B23" s="120" t="s">
        <v>27</v>
      </c>
      <c r="C23" s="121" t="s">
        <v>71</v>
      </c>
      <c r="D23" s="122">
        <v>112</v>
      </c>
      <c r="E23" s="123">
        <v>26.84</v>
      </c>
      <c r="F23" s="124">
        <v>21.56</v>
      </c>
      <c r="G23" s="125">
        <v>33.83</v>
      </c>
      <c r="H23" s="126">
        <v>38.94</v>
      </c>
      <c r="I23" s="152">
        <f t="shared" si="0"/>
        <v>233.17000000000002</v>
      </c>
      <c r="J23" s="153" t="s">
        <v>86</v>
      </c>
    </row>
    <row r="24" spans="1:10" ht="18" customHeight="1" x14ac:dyDescent="0.25">
      <c r="A24" s="119" t="s">
        <v>269</v>
      </c>
      <c r="B24" s="120" t="s">
        <v>27</v>
      </c>
      <c r="C24" s="121" t="s">
        <v>270</v>
      </c>
      <c r="D24" s="122">
        <v>113</v>
      </c>
      <c r="E24" s="123">
        <v>6.16</v>
      </c>
      <c r="F24" s="124">
        <v>25.61</v>
      </c>
      <c r="G24" s="125">
        <v>38.28</v>
      </c>
      <c r="H24" s="126">
        <v>41.56</v>
      </c>
      <c r="I24" s="152">
        <f t="shared" si="0"/>
        <v>224.60999999999999</v>
      </c>
      <c r="J24" s="153" t="s">
        <v>89</v>
      </c>
    </row>
    <row r="25" spans="1:10" ht="18" customHeight="1" x14ac:dyDescent="0.25">
      <c r="A25" s="119" t="s">
        <v>212</v>
      </c>
      <c r="B25" s="120" t="s">
        <v>27</v>
      </c>
      <c r="C25" s="121" t="s">
        <v>134</v>
      </c>
      <c r="D25" s="122">
        <v>127</v>
      </c>
      <c r="E25" s="123">
        <v>12.18</v>
      </c>
      <c r="F25" s="124">
        <v>7.59</v>
      </c>
      <c r="G25" s="125">
        <v>27.42</v>
      </c>
      <c r="H25" s="126">
        <v>40.270000000000003</v>
      </c>
      <c r="I25" s="152">
        <f t="shared" si="0"/>
        <v>214.46</v>
      </c>
      <c r="J25" s="153" t="s">
        <v>92</v>
      </c>
    </row>
    <row r="26" spans="1:10" ht="18" customHeight="1" x14ac:dyDescent="0.25">
      <c r="A26" s="119" t="s">
        <v>293</v>
      </c>
      <c r="B26" s="120"/>
      <c r="C26" s="121"/>
      <c r="D26" s="122">
        <v>100</v>
      </c>
      <c r="E26" s="123">
        <v>11.96</v>
      </c>
      <c r="F26" s="124">
        <v>22.18</v>
      </c>
      <c r="G26" s="125">
        <v>36.58</v>
      </c>
      <c r="H26" s="126">
        <v>40.590000000000003</v>
      </c>
      <c r="I26" s="152">
        <f t="shared" si="0"/>
        <v>211.31000000000003</v>
      </c>
      <c r="J26" s="153" t="s">
        <v>123</v>
      </c>
    </row>
    <row r="27" spans="1:10" ht="18" customHeight="1" x14ac:dyDescent="0.25">
      <c r="A27" s="119" t="s">
        <v>253</v>
      </c>
      <c r="B27" s="120" t="s">
        <v>27</v>
      </c>
      <c r="C27" s="121" t="s">
        <v>122</v>
      </c>
      <c r="D27" s="122">
        <v>123</v>
      </c>
      <c r="E27" s="123">
        <v>26.47</v>
      </c>
      <c r="F27" s="124">
        <v>20.9</v>
      </c>
      <c r="G27" s="125">
        <v>29.77</v>
      </c>
      <c r="H27" s="126">
        <v>0</v>
      </c>
      <c r="I27" s="152">
        <f t="shared" si="0"/>
        <v>200.14000000000001</v>
      </c>
      <c r="J27" s="153" t="s">
        <v>124</v>
      </c>
    </row>
    <row r="28" spans="1:10" ht="18" customHeight="1" x14ac:dyDescent="0.25">
      <c r="A28" s="119" t="s">
        <v>307</v>
      </c>
      <c r="B28" s="120" t="s">
        <v>27</v>
      </c>
      <c r="C28" s="121" t="s">
        <v>79</v>
      </c>
      <c r="D28" s="122">
        <v>53</v>
      </c>
      <c r="E28" s="123">
        <v>17.149999999999999</v>
      </c>
      <c r="F28" s="124">
        <v>26.64</v>
      </c>
      <c r="G28" s="125">
        <v>35.67</v>
      </c>
      <c r="H28" s="126">
        <v>40.64</v>
      </c>
      <c r="I28" s="152">
        <f t="shared" si="0"/>
        <v>173.10000000000002</v>
      </c>
      <c r="J28" s="153" t="s">
        <v>172</v>
      </c>
    </row>
    <row r="29" spans="1:10" ht="18" customHeight="1" x14ac:dyDescent="0.25">
      <c r="A29" s="119" t="s">
        <v>336</v>
      </c>
      <c r="B29" s="120"/>
      <c r="C29" s="121"/>
      <c r="D29" s="122">
        <v>107</v>
      </c>
      <c r="E29" s="123">
        <v>1.8</v>
      </c>
      <c r="F29" s="124">
        <v>0</v>
      </c>
      <c r="G29" s="125">
        <v>18.559999999999999</v>
      </c>
      <c r="H29" s="126">
        <v>37.94</v>
      </c>
      <c r="I29" s="152">
        <f t="shared" si="0"/>
        <v>165.3</v>
      </c>
      <c r="J29" s="153" t="s">
        <v>173</v>
      </c>
    </row>
    <row r="30" spans="1:10" ht="18" customHeight="1" x14ac:dyDescent="0.25">
      <c r="A30" s="119" t="s">
        <v>337</v>
      </c>
      <c r="B30" s="122"/>
      <c r="C30" s="121"/>
      <c r="D30" s="122">
        <v>120</v>
      </c>
      <c r="E30" s="123">
        <v>0</v>
      </c>
      <c r="F30" s="124">
        <v>0</v>
      </c>
      <c r="G30" s="125">
        <v>2.44</v>
      </c>
      <c r="H30" s="126">
        <v>37.299999999999997</v>
      </c>
      <c r="I30" s="152">
        <f t="shared" si="0"/>
        <v>159.74</v>
      </c>
      <c r="J30" s="153" t="s">
        <v>176</v>
      </c>
    </row>
    <row r="31" spans="1:10" ht="18" customHeight="1" x14ac:dyDescent="0.25">
      <c r="A31" s="159" t="s">
        <v>332</v>
      </c>
      <c r="B31" s="120"/>
      <c r="C31" s="121"/>
      <c r="D31" s="122">
        <v>36</v>
      </c>
      <c r="E31" s="123">
        <v>12.93</v>
      </c>
      <c r="F31" s="124">
        <v>20.99</v>
      </c>
      <c r="G31" s="125">
        <v>20.76</v>
      </c>
      <c r="H31" s="126">
        <v>36.630000000000003</v>
      </c>
      <c r="I31" s="152">
        <f t="shared" si="0"/>
        <v>127.31</v>
      </c>
      <c r="J31" s="153" t="s">
        <v>178</v>
      </c>
    </row>
    <row r="32" spans="1:10" ht="18" customHeight="1" x14ac:dyDescent="0.25">
      <c r="A32" s="119" t="s">
        <v>338</v>
      </c>
      <c r="B32" s="120"/>
      <c r="C32" s="121"/>
      <c r="D32" s="122">
        <v>47</v>
      </c>
      <c r="E32" s="123">
        <v>0</v>
      </c>
      <c r="F32" s="124">
        <v>8.9499999999999993</v>
      </c>
      <c r="G32" s="125">
        <v>30.01</v>
      </c>
      <c r="H32" s="126">
        <v>0</v>
      </c>
      <c r="I32" s="152">
        <f t="shared" si="0"/>
        <v>85.960000000000008</v>
      </c>
      <c r="J32" s="153" t="s">
        <v>278</v>
      </c>
    </row>
    <row r="33" spans="1:10" ht="18" customHeight="1" x14ac:dyDescent="0.25">
      <c r="A33" s="119" t="s">
        <v>339</v>
      </c>
      <c r="B33" s="120"/>
      <c r="C33" s="121"/>
      <c r="D33" s="122">
        <v>38</v>
      </c>
      <c r="E33" s="123">
        <v>0</v>
      </c>
      <c r="F33" s="124">
        <v>0</v>
      </c>
      <c r="G33" s="125">
        <v>0</v>
      </c>
      <c r="H33" s="126">
        <v>0</v>
      </c>
      <c r="I33" s="152">
        <f t="shared" si="0"/>
        <v>38</v>
      </c>
      <c r="J33" s="153" t="s">
        <v>324</v>
      </c>
    </row>
    <row r="34" spans="1:10" ht="18" customHeight="1" x14ac:dyDescent="0.25">
      <c r="A34" s="129" t="s">
        <v>334</v>
      </c>
      <c r="B34" s="130"/>
      <c r="C34" s="131"/>
      <c r="D34" s="132">
        <v>30</v>
      </c>
      <c r="E34" s="160">
        <v>0</v>
      </c>
      <c r="F34" s="161">
        <v>0</v>
      </c>
      <c r="G34" s="162">
        <v>0</v>
      </c>
      <c r="H34" s="163">
        <v>0</v>
      </c>
      <c r="I34" s="164">
        <v>30</v>
      </c>
      <c r="J34" s="165" t="s">
        <v>340</v>
      </c>
    </row>
  </sheetData>
  <mergeCells count="4">
    <mergeCell ref="A1:J1"/>
    <mergeCell ref="I13:J13"/>
    <mergeCell ref="A13:A14"/>
    <mergeCell ref="B13:B14"/>
  </mergeCells>
  <pageMargins left="0.59" right="0.59" top="0.98" bottom="0.98" header="0.51" footer="0.51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IQ67"/>
  <sheetViews>
    <sheetView view="pageBreakPreview" zoomScale="80" zoomScaleNormal="100" workbookViewId="0">
      <selection activeCell="V12" sqref="V12"/>
    </sheetView>
  </sheetViews>
  <sheetFormatPr defaultColWidth="9" defaultRowHeight="14.5" x14ac:dyDescent="0.35"/>
  <cols>
    <col min="1" max="1" width="25.7265625" style="583" customWidth="1"/>
    <col min="2" max="3" width="8.54296875" style="583" customWidth="1"/>
    <col min="4" max="4" width="7.7265625" style="583" customWidth="1"/>
    <col min="5" max="5" width="6" style="583" customWidth="1"/>
    <col min="6" max="6" width="7.7265625" style="583" customWidth="1"/>
    <col min="7" max="7" width="8.1796875" style="583" customWidth="1"/>
    <col min="8" max="251" width="9.1796875" style="584"/>
  </cols>
  <sheetData>
    <row r="1" spans="1:10" ht="25" customHeight="1" x14ac:dyDescent="0.35">
      <c r="A1" s="585" t="s">
        <v>16</v>
      </c>
      <c r="B1" s="586" t="s">
        <v>1</v>
      </c>
      <c r="C1" s="587" t="s">
        <v>2</v>
      </c>
      <c r="D1" s="589" t="s">
        <v>6</v>
      </c>
      <c r="E1" s="590" t="s">
        <v>7</v>
      </c>
      <c r="F1" s="589" t="s">
        <v>8</v>
      </c>
      <c r="G1" s="610" t="s">
        <v>9</v>
      </c>
    </row>
    <row r="2" spans="1:10" ht="24" customHeight="1" x14ac:dyDescent="0.35">
      <c r="A2" s="401"/>
      <c r="B2" s="596"/>
      <c r="C2" s="597"/>
      <c r="D2" s="599"/>
      <c r="E2" s="602"/>
      <c r="F2" s="615"/>
      <c r="G2" s="617"/>
    </row>
    <row r="3" spans="1:10" ht="24" customHeight="1" x14ac:dyDescent="0.35">
      <c r="A3" s="398"/>
      <c r="B3" s="591"/>
      <c r="C3" s="592"/>
      <c r="D3" s="594"/>
      <c r="E3" s="618"/>
      <c r="F3" s="612"/>
      <c r="G3" s="614"/>
      <c r="I3" s="404">
        <f t="shared" ref="I3:I20" si="0">G3-G$2</f>
        <v>0</v>
      </c>
      <c r="J3" s="404">
        <f t="shared" ref="J3:J20" si="1">G3-G2</f>
        <v>0</v>
      </c>
    </row>
    <row r="4" spans="1:10" ht="24" customHeight="1" x14ac:dyDescent="0.35">
      <c r="A4" s="403"/>
      <c r="B4" s="596"/>
      <c r="C4" s="597"/>
      <c r="D4" s="594"/>
      <c r="E4" s="602"/>
      <c r="F4" s="615"/>
      <c r="G4" s="617"/>
      <c r="I4" s="404">
        <f t="shared" si="0"/>
        <v>0</v>
      </c>
      <c r="J4" s="404">
        <f t="shared" si="1"/>
        <v>0</v>
      </c>
    </row>
    <row r="5" spans="1:10" ht="24" customHeight="1" x14ac:dyDescent="0.35">
      <c r="A5" s="401"/>
      <c r="B5" s="596"/>
      <c r="C5" s="597"/>
      <c r="D5" s="594"/>
      <c r="E5" s="602"/>
      <c r="F5" s="615"/>
      <c r="G5" s="617"/>
      <c r="I5" s="404">
        <f t="shared" si="0"/>
        <v>0</v>
      </c>
      <c r="J5" s="404">
        <f t="shared" si="1"/>
        <v>0</v>
      </c>
    </row>
    <row r="6" spans="1:10" ht="24" customHeight="1" x14ac:dyDescent="0.35">
      <c r="A6" s="401"/>
      <c r="B6" s="596"/>
      <c r="C6" s="597"/>
      <c r="D6" s="594"/>
      <c r="E6" s="602"/>
      <c r="F6" s="615"/>
      <c r="G6" s="617"/>
      <c r="I6" s="404">
        <f t="shared" si="0"/>
        <v>0</v>
      </c>
      <c r="J6" s="404">
        <f t="shared" si="1"/>
        <v>0</v>
      </c>
    </row>
    <row r="7" spans="1:10" ht="24" customHeight="1" x14ac:dyDescent="0.35">
      <c r="A7" s="401"/>
      <c r="B7" s="596"/>
      <c r="C7" s="597"/>
      <c r="D7" s="594"/>
      <c r="E7" s="602"/>
      <c r="F7" s="615"/>
      <c r="G7" s="617"/>
      <c r="I7" s="404">
        <f t="shared" si="0"/>
        <v>0</v>
      </c>
      <c r="J7" s="404">
        <f t="shared" si="1"/>
        <v>0</v>
      </c>
    </row>
    <row r="8" spans="1:10" ht="24" customHeight="1" x14ac:dyDescent="0.35">
      <c r="A8" s="401"/>
      <c r="B8" s="596"/>
      <c r="C8" s="597"/>
      <c r="D8" s="594"/>
      <c r="E8" s="602"/>
      <c r="F8" s="615"/>
      <c r="G8" s="617"/>
      <c r="I8" s="404">
        <f t="shared" si="0"/>
        <v>0</v>
      </c>
      <c r="J8" s="404">
        <f t="shared" si="1"/>
        <v>0</v>
      </c>
    </row>
    <row r="9" spans="1:10" ht="24" customHeight="1" x14ac:dyDescent="0.35">
      <c r="A9" s="401"/>
      <c r="B9" s="596"/>
      <c r="C9" s="597"/>
      <c r="D9" s="594"/>
      <c r="E9" s="602"/>
      <c r="F9" s="615"/>
      <c r="G9" s="617"/>
      <c r="I9" s="404">
        <f t="shared" si="0"/>
        <v>0</v>
      </c>
      <c r="J9" s="404">
        <f t="shared" si="1"/>
        <v>0</v>
      </c>
    </row>
    <row r="10" spans="1:10" ht="24" customHeight="1" x14ac:dyDescent="0.35">
      <c r="A10" s="401"/>
      <c r="B10" s="596"/>
      <c r="C10" s="597"/>
      <c r="D10" s="594"/>
      <c r="E10" s="602"/>
      <c r="F10" s="615"/>
      <c r="G10" s="617"/>
      <c r="I10" s="404">
        <f t="shared" si="0"/>
        <v>0</v>
      </c>
      <c r="J10" s="404">
        <f t="shared" si="1"/>
        <v>0</v>
      </c>
    </row>
    <row r="11" spans="1:10" ht="24" customHeight="1" x14ac:dyDescent="0.35">
      <c r="A11" s="401"/>
      <c r="B11" s="596"/>
      <c r="C11" s="597"/>
      <c r="D11" s="594"/>
      <c r="E11" s="602"/>
      <c r="F11" s="615"/>
      <c r="G11" s="617"/>
      <c r="I11" s="404">
        <f t="shared" si="0"/>
        <v>0</v>
      </c>
      <c r="J11" s="404">
        <f t="shared" si="1"/>
        <v>0</v>
      </c>
    </row>
    <row r="12" spans="1:10" ht="24" customHeight="1" x14ac:dyDescent="0.35">
      <c r="A12" s="401"/>
      <c r="B12" s="596"/>
      <c r="C12" s="597"/>
      <c r="D12" s="594"/>
      <c r="E12" s="602"/>
      <c r="F12" s="615"/>
      <c r="G12" s="617"/>
      <c r="I12" s="404">
        <f t="shared" si="0"/>
        <v>0</v>
      </c>
      <c r="J12" s="404">
        <f t="shared" si="1"/>
        <v>0</v>
      </c>
    </row>
    <row r="13" spans="1:10" ht="24" customHeight="1" x14ac:dyDescent="0.35">
      <c r="A13" s="401"/>
      <c r="B13" s="596"/>
      <c r="C13" s="597"/>
      <c r="D13" s="594"/>
      <c r="E13" s="602"/>
      <c r="F13" s="615"/>
      <c r="G13" s="617"/>
      <c r="I13" s="404">
        <f t="shared" si="0"/>
        <v>0</v>
      </c>
      <c r="J13" s="404">
        <f t="shared" si="1"/>
        <v>0</v>
      </c>
    </row>
    <row r="14" spans="1:10" ht="24" customHeight="1" x14ac:dyDescent="0.35">
      <c r="A14" s="402"/>
      <c r="B14" s="596"/>
      <c r="C14" s="597"/>
      <c r="D14" s="594"/>
      <c r="E14" s="602"/>
      <c r="F14" s="615"/>
      <c r="G14" s="617"/>
      <c r="I14" s="404">
        <f t="shared" si="0"/>
        <v>0</v>
      </c>
      <c r="J14" s="404">
        <f t="shared" si="1"/>
        <v>0</v>
      </c>
    </row>
    <row r="15" spans="1:10" ht="24" customHeight="1" x14ac:dyDescent="0.35">
      <c r="A15" s="401"/>
      <c r="B15" s="596"/>
      <c r="C15" s="597"/>
      <c r="D15" s="594"/>
      <c r="E15" s="602"/>
      <c r="F15" s="615"/>
      <c r="G15" s="617"/>
      <c r="I15" s="404">
        <f t="shared" si="0"/>
        <v>0</v>
      </c>
      <c r="J15" s="404">
        <f t="shared" si="1"/>
        <v>0</v>
      </c>
    </row>
    <row r="16" spans="1:10" ht="24" customHeight="1" x14ac:dyDescent="0.35">
      <c r="A16" s="401"/>
      <c r="B16" s="596"/>
      <c r="C16" s="597"/>
      <c r="D16" s="594"/>
      <c r="E16" s="602"/>
      <c r="F16" s="615"/>
      <c r="G16" s="617"/>
      <c r="I16" s="404">
        <f t="shared" si="0"/>
        <v>0</v>
      </c>
      <c r="J16" s="404">
        <f t="shared" si="1"/>
        <v>0</v>
      </c>
    </row>
    <row r="17" spans="1:10" ht="24" customHeight="1" x14ac:dyDescent="0.35">
      <c r="A17" s="400"/>
      <c r="B17" s="596"/>
      <c r="C17" s="597"/>
      <c r="D17" s="594"/>
      <c r="E17" s="602"/>
      <c r="F17" s="615"/>
      <c r="G17" s="617"/>
      <c r="I17" s="404">
        <f t="shared" si="0"/>
        <v>0</v>
      </c>
      <c r="J17" s="404">
        <f t="shared" si="1"/>
        <v>0</v>
      </c>
    </row>
    <row r="18" spans="1:10" ht="24" customHeight="1" x14ac:dyDescent="0.35">
      <c r="A18" s="401"/>
      <c r="B18" s="596"/>
      <c r="C18" s="597"/>
      <c r="D18" s="594"/>
      <c r="E18" s="602"/>
      <c r="F18" s="615"/>
      <c r="G18" s="617"/>
      <c r="I18" s="404">
        <f t="shared" si="0"/>
        <v>0</v>
      </c>
      <c r="J18" s="404">
        <f t="shared" si="1"/>
        <v>0</v>
      </c>
    </row>
    <row r="19" spans="1:10" ht="24" customHeight="1" x14ac:dyDescent="0.35">
      <c r="A19" s="401"/>
      <c r="B19" s="596"/>
      <c r="C19" s="597"/>
      <c r="D19" s="594"/>
      <c r="E19" s="602"/>
      <c r="F19" s="615"/>
      <c r="G19" s="617"/>
      <c r="I19" s="404">
        <f t="shared" si="0"/>
        <v>0</v>
      </c>
      <c r="J19" s="404">
        <f t="shared" si="1"/>
        <v>0</v>
      </c>
    </row>
    <row r="20" spans="1:10" ht="24" customHeight="1" x14ac:dyDescent="0.35">
      <c r="A20" s="401"/>
      <c r="B20" s="596"/>
      <c r="C20" s="597"/>
      <c r="D20" s="594"/>
      <c r="E20" s="602"/>
      <c r="F20" s="615"/>
      <c r="G20" s="617"/>
      <c r="I20" s="404">
        <f t="shared" si="0"/>
        <v>0</v>
      </c>
      <c r="J20" s="404">
        <f t="shared" si="1"/>
        <v>0</v>
      </c>
    </row>
    <row r="21" spans="1:10" ht="24" customHeight="1" x14ac:dyDescent="0.35">
      <c r="A21" s="601"/>
      <c r="B21" s="596"/>
      <c r="C21" s="597"/>
      <c r="D21" s="599"/>
      <c r="E21" s="602"/>
      <c r="F21" s="599"/>
      <c r="G21" s="601"/>
    </row>
    <row r="22" spans="1:10" ht="24" customHeight="1" x14ac:dyDescent="0.35">
      <c r="A22" s="601"/>
      <c r="B22" s="596"/>
      <c r="C22" s="597"/>
      <c r="D22" s="599"/>
      <c r="E22" s="602"/>
      <c r="F22" s="599"/>
      <c r="G22" s="601"/>
    </row>
    <row r="23" spans="1:10" ht="24" customHeight="1" x14ac:dyDescent="0.35">
      <c r="A23" s="601"/>
      <c r="B23" s="596"/>
      <c r="C23" s="597"/>
      <c r="D23" s="599"/>
      <c r="E23" s="602"/>
      <c r="F23" s="599"/>
      <c r="G23" s="601"/>
    </row>
    <row r="24" spans="1:10" ht="24" customHeight="1" x14ac:dyDescent="0.35">
      <c r="A24" s="601"/>
      <c r="B24" s="596"/>
      <c r="C24" s="597"/>
      <c r="D24" s="599"/>
      <c r="E24" s="602"/>
      <c r="F24" s="599"/>
      <c r="G24" s="601"/>
    </row>
    <row r="25" spans="1:10" ht="24" customHeight="1" x14ac:dyDescent="0.35">
      <c r="A25" s="601"/>
      <c r="B25" s="596"/>
      <c r="C25" s="597"/>
      <c r="D25" s="599"/>
      <c r="E25" s="602"/>
      <c r="F25" s="599"/>
      <c r="G25" s="601"/>
    </row>
    <row r="26" spans="1:10" ht="24" customHeight="1" x14ac:dyDescent="0.35">
      <c r="A26" s="601"/>
      <c r="B26" s="596"/>
      <c r="C26" s="597"/>
      <c r="D26" s="599"/>
      <c r="E26" s="602"/>
      <c r="F26" s="599"/>
      <c r="G26" s="601"/>
    </row>
    <row r="27" spans="1:10" ht="24" customHeight="1" x14ac:dyDescent="0.35">
      <c r="A27" s="601"/>
      <c r="B27" s="596"/>
      <c r="C27" s="597"/>
      <c r="D27" s="599"/>
      <c r="E27" s="602"/>
      <c r="F27" s="599"/>
      <c r="G27" s="601"/>
    </row>
    <row r="28" spans="1:10" ht="24" customHeight="1" x14ac:dyDescent="0.35">
      <c r="A28" s="601"/>
      <c r="B28" s="596"/>
      <c r="C28" s="597"/>
      <c r="D28" s="599"/>
      <c r="E28" s="602"/>
      <c r="F28" s="599"/>
      <c r="G28" s="601"/>
    </row>
    <row r="29" spans="1:10" ht="24" customHeight="1" x14ac:dyDescent="0.35">
      <c r="A29" s="601"/>
      <c r="B29" s="596"/>
      <c r="C29" s="597"/>
      <c r="D29" s="599"/>
      <c r="E29" s="602"/>
      <c r="F29" s="599"/>
      <c r="G29" s="601"/>
    </row>
    <row r="30" spans="1:10" ht="24" customHeight="1" x14ac:dyDescent="0.35">
      <c r="A30" s="601"/>
      <c r="B30" s="596"/>
      <c r="C30" s="597"/>
      <c r="D30" s="599"/>
      <c r="E30" s="602"/>
      <c r="F30" s="599"/>
      <c r="G30" s="601"/>
    </row>
    <row r="31" spans="1:10" ht="24" customHeight="1" x14ac:dyDescent="0.35">
      <c r="A31" s="601"/>
      <c r="B31" s="596"/>
      <c r="C31" s="597"/>
      <c r="D31" s="599"/>
      <c r="E31" s="602"/>
      <c r="F31" s="599"/>
      <c r="G31" s="601"/>
    </row>
    <row r="32" spans="1:10" ht="24" customHeight="1" x14ac:dyDescent="0.35">
      <c r="A32" s="601"/>
      <c r="B32" s="596"/>
      <c r="C32" s="597"/>
      <c r="D32" s="599"/>
      <c r="E32" s="602"/>
      <c r="F32" s="599"/>
      <c r="G32" s="601"/>
    </row>
    <row r="33" spans="1:7" ht="24" customHeight="1" x14ac:dyDescent="0.35">
      <c r="A33" s="601"/>
      <c r="B33" s="596"/>
      <c r="C33" s="597"/>
      <c r="D33" s="599"/>
      <c r="E33" s="602"/>
      <c r="F33" s="599"/>
      <c r="G33" s="601"/>
    </row>
    <row r="34" spans="1:7" ht="24" customHeight="1" x14ac:dyDescent="0.35">
      <c r="A34" s="601"/>
      <c r="B34" s="596"/>
      <c r="C34" s="597"/>
      <c r="D34" s="599"/>
      <c r="E34" s="602"/>
      <c r="F34" s="599"/>
      <c r="G34" s="601"/>
    </row>
    <row r="35" spans="1:7" ht="24" customHeight="1" x14ac:dyDescent="0.35">
      <c r="A35" s="603"/>
      <c r="B35" s="604"/>
      <c r="C35" s="605"/>
      <c r="D35" s="607"/>
      <c r="E35" s="608"/>
      <c r="F35" s="607"/>
      <c r="G35" s="603"/>
    </row>
    <row r="36" spans="1:7" ht="16.5" customHeight="1" x14ac:dyDescent="0.35"/>
    <row r="37" spans="1:7" ht="16.5" customHeight="1" x14ac:dyDescent="0.35"/>
    <row r="38" spans="1:7" ht="16.5" customHeight="1" x14ac:dyDescent="0.35"/>
    <row r="39" spans="1:7" ht="16.5" customHeight="1" x14ac:dyDescent="0.35"/>
    <row r="40" spans="1:7" ht="16.5" customHeight="1" x14ac:dyDescent="0.35"/>
    <row r="41" spans="1:7" ht="16.5" customHeight="1" x14ac:dyDescent="0.35"/>
    <row r="42" spans="1:7" ht="16.5" customHeight="1" x14ac:dyDescent="0.35"/>
    <row r="43" spans="1:7" ht="16.5" customHeight="1" x14ac:dyDescent="0.35"/>
    <row r="44" spans="1:7" ht="16.5" customHeight="1" x14ac:dyDescent="0.35"/>
    <row r="45" spans="1:7" ht="16.5" customHeight="1" x14ac:dyDescent="0.35"/>
    <row r="46" spans="1:7" ht="16.5" customHeight="1" x14ac:dyDescent="0.35"/>
    <row r="47" spans="1:7" ht="16.5" customHeight="1" x14ac:dyDescent="0.35"/>
    <row r="48" spans="1:7" ht="16.5" customHeight="1" x14ac:dyDescent="0.35"/>
    <row r="49" ht="16.5" customHeight="1" x14ac:dyDescent="0.35"/>
    <row r="50" ht="16.5" customHeight="1" x14ac:dyDescent="0.35"/>
    <row r="51" ht="16.5" customHeight="1" x14ac:dyDescent="0.35"/>
    <row r="52" ht="16.5" customHeight="1" x14ac:dyDescent="0.35"/>
    <row r="53" ht="16.5" customHeight="1" x14ac:dyDescent="0.35"/>
    <row r="54" ht="16.5" customHeight="1" x14ac:dyDescent="0.35"/>
    <row r="55" ht="16.5" customHeight="1" x14ac:dyDescent="0.35"/>
    <row r="56" ht="16.5" customHeight="1" x14ac:dyDescent="0.35"/>
    <row r="57" ht="16.5" customHeight="1" x14ac:dyDescent="0.35"/>
    <row r="58" ht="16.5" customHeight="1" x14ac:dyDescent="0.35"/>
    <row r="59" ht="16.5" customHeight="1" x14ac:dyDescent="0.35"/>
    <row r="60" ht="16.5" customHeight="1" x14ac:dyDescent="0.35"/>
    <row r="61" ht="16.5" customHeight="1" x14ac:dyDescent="0.35"/>
    <row r="62" ht="16.5" customHeight="1" x14ac:dyDescent="0.35"/>
    <row r="63" ht="16.5" customHeight="1" x14ac:dyDescent="0.35"/>
    <row r="64" ht="16.5" customHeight="1" x14ac:dyDescent="0.35"/>
    <row r="65" ht="16.5" customHeight="1" x14ac:dyDescent="0.35"/>
    <row r="66" ht="16.5" customHeight="1" x14ac:dyDescent="0.35"/>
    <row r="67" ht="16.5" customHeight="1" x14ac:dyDescent="0.35"/>
  </sheetData>
  <sheetProtection selectLockedCells="1" selectUnlockedCells="1"/>
  <pageMargins left="0.2" right="0.2" top="0.35" bottom="0.13" header="0.2" footer="0.51"/>
  <pageSetup paperSize="9" orientation="portrait" horizontalDpi="300" verticalDpi="300" r:id="rId1"/>
  <headerFooter scaleWithDoc="0" alignWithMargins="0">
    <oddHeader>&amp;C( 4 )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A1:J40"/>
  <sheetViews>
    <sheetView workbookViewId="0">
      <selection activeCell="M26" sqref="M26"/>
    </sheetView>
  </sheetViews>
  <sheetFormatPr defaultColWidth="9.1796875" defaultRowHeight="12.5" x14ac:dyDescent="0.25"/>
  <cols>
    <col min="1" max="1" width="19.54296875" style="78" customWidth="1"/>
    <col min="2" max="2" width="15.453125" style="78" customWidth="1"/>
    <col min="3" max="3" width="7.81640625" style="78" customWidth="1"/>
    <col min="4" max="4" width="6.7265625" style="78" customWidth="1"/>
    <col min="5" max="5" width="7" style="78" customWidth="1"/>
    <col min="6" max="8" width="6.7265625" style="78" customWidth="1"/>
    <col min="9" max="9" width="7.7265625" style="78" customWidth="1"/>
    <col min="10" max="10" width="8.453125" style="78" customWidth="1"/>
    <col min="11" max="16384" width="9.1796875" style="78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335</v>
      </c>
      <c r="C2" s="81"/>
      <c r="D2" s="81"/>
      <c r="E2" s="81"/>
      <c r="F2" s="81"/>
      <c r="G2" s="81"/>
      <c r="H2" s="82"/>
      <c r="I2" s="135" t="s">
        <v>24</v>
      </c>
      <c r="J2" s="136">
        <v>912</v>
      </c>
    </row>
    <row r="3" spans="1:10" ht="15.5" x14ac:dyDescent="0.35">
      <c r="A3" s="83" t="s">
        <v>26</v>
      </c>
      <c r="B3" s="84" t="s">
        <v>27</v>
      </c>
      <c r="C3" s="85"/>
      <c r="D3" s="85"/>
      <c r="E3" s="85"/>
      <c r="F3" s="85"/>
      <c r="G3" s="85"/>
      <c r="H3" s="86"/>
      <c r="I3" s="137" t="s">
        <v>28</v>
      </c>
      <c r="J3" s="136" t="s">
        <v>69</v>
      </c>
    </row>
    <row r="4" spans="1:10" ht="15.5" x14ac:dyDescent="0.35">
      <c r="A4" s="83" t="s">
        <v>30</v>
      </c>
      <c r="B4" s="87">
        <v>39676</v>
      </c>
      <c r="C4" s="85"/>
      <c r="D4" s="85"/>
      <c r="E4" s="85"/>
      <c r="F4" s="85"/>
      <c r="G4" s="85"/>
      <c r="H4" s="86"/>
      <c r="I4" s="137" t="s">
        <v>32</v>
      </c>
      <c r="J4" s="136" t="s">
        <v>69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86"/>
      <c r="J5" s="138"/>
    </row>
    <row r="6" spans="1:10" ht="15.5" x14ac:dyDescent="0.35">
      <c r="A6" s="88" t="s">
        <v>35</v>
      </c>
      <c r="B6" s="90"/>
      <c r="C6" s="91"/>
      <c r="D6" s="91"/>
      <c r="E6" s="91"/>
      <c r="F6" s="91"/>
      <c r="G6" s="91"/>
      <c r="H6" s="92"/>
      <c r="I6" s="139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141" t="s">
        <v>217</v>
      </c>
      <c r="J7" s="142"/>
    </row>
    <row r="8" spans="1:10" ht="15.5" x14ac:dyDescent="0.35">
      <c r="A8" s="93" t="s">
        <v>38</v>
      </c>
      <c r="B8" s="95"/>
      <c r="C8" s="91"/>
      <c r="D8" s="91"/>
      <c r="E8" s="91"/>
      <c r="F8" s="91"/>
      <c r="G8" s="91"/>
      <c r="H8" s="86"/>
      <c r="I8" s="141" t="s">
        <v>218</v>
      </c>
      <c r="J8" s="142"/>
    </row>
    <row r="9" spans="1:10" ht="15.5" x14ac:dyDescent="0.35">
      <c r="A9" s="93" t="s">
        <v>40</v>
      </c>
      <c r="B9" s="95"/>
      <c r="C9" s="91"/>
      <c r="D9" s="91"/>
      <c r="E9" s="91"/>
      <c r="F9" s="91"/>
      <c r="G9" s="91"/>
      <c r="H9" s="85"/>
      <c r="I9" s="143" t="s">
        <v>219</v>
      </c>
      <c r="J9" s="144"/>
    </row>
    <row r="10" spans="1:10" ht="15.5" x14ac:dyDescent="0.35">
      <c r="A10" s="96" t="s">
        <v>42</v>
      </c>
      <c r="B10" s="89"/>
      <c r="C10" s="86"/>
      <c r="D10" s="86"/>
      <c r="E10" s="86"/>
      <c r="F10" s="86"/>
      <c r="G10" s="86"/>
      <c r="H10" s="86"/>
      <c r="I10" s="145"/>
      <c r="J10" s="146"/>
    </row>
    <row r="11" spans="1:10" ht="15.5" x14ac:dyDescent="0.35">
      <c r="A11" s="88" t="s">
        <v>44</v>
      </c>
      <c r="B11" s="95" t="s">
        <v>99</v>
      </c>
      <c r="C11" s="91"/>
      <c r="D11" s="91"/>
      <c r="E11" s="91"/>
      <c r="F11" s="91"/>
      <c r="G11" s="91"/>
      <c r="H11" s="91"/>
      <c r="I11" s="91"/>
      <c r="J11" s="147"/>
    </row>
    <row r="12" spans="1:10" ht="15.5" x14ac:dyDescent="0.35">
      <c r="A12" s="97" t="s">
        <v>46</v>
      </c>
      <c r="B12" s="98" t="s">
        <v>59</v>
      </c>
      <c r="C12" s="86"/>
      <c r="D12" s="86"/>
      <c r="E12" s="86"/>
      <c r="F12" s="99"/>
      <c r="G12" s="100" t="s">
        <v>198</v>
      </c>
      <c r="H12" s="101"/>
      <c r="I12" s="86"/>
      <c r="J12" s="138"/>
    </row>
    <row r="13" spans="1:10" ht="13" x14ac:dyDescent="0.3">
      <c r="A13" s="736" t="s">
        <v>199</v>
      </c>
      <c r="B13" s="744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ht="13" x14ac:dyDescent="0.3">
      <c r="A14" s="737"/>
      <c r="B14" s="746"/>
      <c r="C14" s="107" t="s">
        <v>227</v>
      </c>
      <c r="D14" s="108"/>
      <c r="E14" s="109"/>
      <c r="F14" s="108"/>
      <c r="G14" s="109"/>
      <c r="H14" s="110"/>
      <c r="I14" s="148" t="s">
        <v>57</v>
      </c>
      <c r="J14" s="149" t="s">
        <v>58</v>
      </c>
    </row>
    <row r="15" spans="1:10" ht="18" customHeight="1" x14ac:dyDescent="0.25">
      <c r="A15" s="111" t="s">
        <v>341</v>
      </c>
      <c r="B15" s="112"/>
      <c r="C15" s="113"/>
      <c r="D15" s="154">
        <v>127</v>
      </c>
      <c r="E15" s="155">
        <v>35.58</v>
      </c>
      <c r="F15" s="156">
        <v>29.25</v>
      </c>
      <c r="G15" s="157">
        <v>43.88</v>
      </c>
      <c r="H15" s="158">
        <v>43.69</v>
      </c>
      <c r="I15" s="150">
        <f t="shared" ref="I15:I31" si="0">SUM(D15:H15)</f>
        <v>279.39999999999998</v>
      </c>
      <c r="J15" s="151" t="s">
        <v>61</v>
      </c>
    </row>
    <row r="16" spans="1:10" ht="18" customHeight="1" x14ac:dyDescent="0.25">
      <c r="A16" s="119" t="s">
        <v>308</v>
      </c>
      <c r="B16" s="120"/>
      <c r="C16" s="121"/>
      <c r="D16" s="122">
        <v>127</v>
      </c>
      <c r="E16" s="123">
        <v>25.09</v>
      </c>
      <c r="F16" s="124">
        <v>31.21</v>
      </c>
      <c r="G16" s="125">
        <v>43.91</v>
      </c>
      <c r="H16" s="126">
        <v>42.05</v>
      </c>
      <c r="I16" s="152">
        <f t="shared" si="0"/>
        <v>269.26</v>
      </c>
      <c r="J16" s="153" t="s">
        <v>64</v>
      </c>
    </row>
    <row r="17" spans="1:10" ht="18" customHeight="1" x14ac:dyDescent="0.25">
      <c r="A17" s="119" t="s">
        <v>342</v>
      </c>
      <c r="B17" s="120"/>
      <c r="C17" s="121"/>
      <c r="D17" s="122">
        <v>133</v>
      </c>
      <c r="E17" s="123">
        <v>30.98</v>
      </c>
      <c r="F17" s="124">
        <v>21.08</v>
      </c>
      <c r="G17" s="125">
        <v>38.950000000000003</v>
      </c>
      <c r="H17" s="126">
        <v>43.26</v>
      </c>
      <c r="I17" s="152">
        <f t="shared" si="0"/>
        <v>267.27</v>
      </c>
      <c r="J17" s="153" t="s">
        <v>69</v>
      </c>
    </row>
    <row r="18" spans="1:10" ht="18" customHeight="1" x14ac:dyDescent="0.25">
      <c r="A18" s="119" t="s">
        <v>307</v>
      </c>
      <c r="B18" s="120" t="s">
        <v>27</v>
      </c>
      <c r="C18" s="121" t="s">
        <v>79</v>
      </c>
      <c r="D18" s="122">
        <v>133</v>
      </c>
      <c r="E18" s="123">
        <v>24.62</v>
      </c>
      <c r="F18" s="124">
        <v>22.09</v>
      </c>
      <c r="G18" s="125">
        <v>43.3</v>
      </c>
      <c r="H18" s="126">
        <v>41.38</v>
      </c>
      <c r="I18" s="152">
        <f t="shared" si="0"/>
        <v>264.39</v>
      </c>
      <c r="J18" s="153" t="s">
        <v>72</v>
      </c>
    </row>
    <row r="19" spans="1:10" ht="18" customHeight="1" x14ac:dyDescent="0.25">
      <c r="A19" s="119" t="s">
        <v>212</v>
      </c>
      <c r="B19" s="120" t="s">
        <v>27</v>
      </c>
      <c r="C19" s="121" t="s">
        <v>134</v>
      </c>
      <c r="D19" s="122">
        <v>129</v>
      </c>
      <c r="E19" s="123">
        <v>21.01</v>
      </c>
      <c r="F19" s="124">
        <v>28.06</v>
      </c>
      <c r="G19" s="125">
        <v>42.11</v>
      </c>
      <c r="H19" s="126">
        <v>38.26</v>
      </c>
      <c r="I19" s="152">
        <f t="shared" si="0"/>
        <v>258.44</v>
      </c>
      <c r="J19" s="153" t="s">
        <v>75</v>
      </c>
    </row>
    <row r="20" spans="1:10" ht="18" customHeight="1" x14ac:dyDescent="0.25">
      <c r="A20" s="119" t="s">
        <v>205</v>
      </c>
      <c r="B20" s="120" t="s">
        <v>27</v>
      </c>
      <c r="C20" s="121" t="s">
        <v>82</v>
      </c>
      <c r="D20" s="122">
        <v>136</v>
      </c>
      <c r="E20" s="123">
        <v>23.64</v>
      </c>
      <c r="F20" s="124">
        <v>19.54</v>
      </c>
      <c r="G20" s="125">
        <v>38.409999999999997</v>
      </c>
      <c r="H20" s="126">
        <v>39.590000000000003</v>
      </c>
      <c r="I20" s="152">
        <f t="shared" si="0"/>
        <v>257.17999999999995</v>
      </c>
      <c r="J20" s="153" t="s">
        <v>77</v>
      </c>
    </row>
    <row r="21" spans="1:10" ht="18" customHeight="1" x14ac:dyDescent="0.25">
      <c r="A21" s="119" t="s">
        <v>204</v>
      </c>
      <c r="B21" s="120" t="s">
        <v>170</v>
      </c>
      <c r="C21" s="121" t="s">
        <v>171</v>
      </c>
      <c r="D21" s="122">
        <v>119</v>
      </c>
      <c r="E21" s="123">
        <v>24.02</v>
      </c>
      <c r="F21" s="124">
        <v>27.04</v>
      </c>
      <c r="G21" s="125">
        <v>44.3</v>
      </c>
      <c r="H21" s="126">
        <v>42.18</v>
      </c>
      <c r="I21" s="152">
        <f t="shared" si="0"/>
        <v>256.54000000000002</v>
      </c>
      <c r="J21" s="153" t="s">
        <v>80</v>
      </c>
    </row>
    <row r="22" spans="1:10" ht="18" customHeight="1" x14ac:dyDescent="0.25">
      <c r="A22" s="119" t="s">
        <v>253</v>
      </c>
      <c r="B22" s="120" t="s">
        <v>27</v>
      </c>
      <c r="C22" s="121" t="s">
        <v>122</v>
      </c>
      <c r="D22" s="122">
        <v>123</v>
      </c>
      <c r="E22" s="123">
        <v>23.4</v>
      </c>
      <c r="F22" s="124">
        <v>24.76</v>
      </c>
      <c r="G22" s="125">
        <v>39.99</v>
      </c>
      <c r="H22" s="126">
        <v>40.75</v>
      </c>
      <c r="I22" s="152">
        <f t="shared" si="0"/>
        <v>251.9</v>
      </c>
      <c r="J22" s="153" t="s">
        <v>83</v>
      </c>
    </row>
    <row r="23" spans="1:10" ht="18" customHeight="1" x14ac:dyDescent="0.25">
      <c r="A23" s="119" t="s">
        <v>343</v>
      </c>
      <c r="B23" s="120"/>
      <c r="C23" s="121"/>
      <c r="D23" s="122">
        <v>118</v>
      </c>
      <c r="E23" s="123">
        <v>25.55</v>
      </c>
      <c r="F23" s="124">
        <v>15.48</v>
      </c>
      <c r="G23" s="125">
        <v>48.5</v>
      </c>
      <c r="H23" s="126">
        <v>42.31</v>
      </c>
      <c r="I23" s="152">
        <f t="shared" si="0"/>
        <v>249.84</v>
      </c>
      <c r="J23" s="153" t="s">
        <v>86</v>
      </c>
    </row>
    <row r="24" spans="1:10" ht="18" customHeight="1" x14ac:dyDescent="0.25">
      <c r="A24" s="119" t="s">
        <v>200</v>
      </c>
      <c r="B24" s="120" t="s">
        <v>27</v>
      </c>
      <c r="C24" s="121" t="s">
        <v>60</v>
      </c>
      <c r="D24" s="122">
        <v>125</v>
      </c>
      <c r="E24" s="123">
        <v>19.79</v>
      </c>
      <c r="F24" s="124">
        <v>16.89</v>
      </c>
      <c r="G24" s="125">
        <v>27.5</v>
      </c>
      <c r="H24" s="126">
        <v>40.380000000000003</v>
      </c>
      <c r="I24" s="152">
        <f t="shared" si="0"/>
        <v>229.56</v>
      </c>
      <c r="J24" s="153" t="s">
        <v>89</v>
      </c>
    </row>
    <row r="25" spans="1:10" ht="18" customHeight="1" x14ac:dyDescent="0.25">
      <c r="A25" s="119" t="s">
        <v>231</v>
      </c>
      <c r="B25" s="120" t="s">
        <v>27</v>
      </c>
      <c r="C25" s="121" t="s">
        <v>71</v>
      </c>
      <c r="D25" s="122">
        <v>102</v>
      </c>
      <c r="E25" s="123">
        <v>17.25</v>
      </c>
      <c r="F25" s="124">
        <v>27.22</v>
      </c>
      <c r="G25" s="125">
        <v>42.24</v>
      </c>
      <c r="H25" s="126">
        <v>39.520000000000003</v>
      </c>
      <c r="I25" s="152">
        <f t="shared" si="0"/>
        <v>228.23000000000002</v>
      </c>
      <c r="J25" s="153" t="s">
        <v>92</v>
      </c>
    </row>
    <row r="26" spans="1:10" ht="18" customHeight="1" x14ac:dyDescent="0.25">
      <c r="A26" s="119" t="s">
        <v>238</v>
      </c>
      <c r="B26" s="120" t="s">
        <v>27</v>
      </c>
      <c r="C26" s="121" t="s">
        <v>239</v>
      </c>
      <c r="D26" s="122">
        <v>95</v>
      </c>
      <c r="E26" s="123">
        <v>27.64</v>
      </c>
      <c r="F26" s="124">
        <v>26.27</v>
      </c>
      <c r="G26" s="125">
        <v>32.25</v>
      </c>
      <c r="H26" s="126">
        <v>43.8</v>
      </c>
      <c r="I26" s="152">
        <f t="shared" si="0"/>
        <v>224.95999999999998</v>
      </c>
      <c r="J26" s="153" t="s">
        <v>123</v>
      </c>
    </row>
    <row r="27" spans="1:10" ht="18" customHeight="1" x14ac:dyDescent="0.25">
      <c r="A27" s="119" t="s">
        <v>344</v>
      </c>
      <c r="B27" s="120"/>
      <c r="C27" s="121"/>
      <c r="D27" s="122">
        <v>110</v>
      </c>
      <c r="E27" s="123">
        <v>29.66</v>
      </c>
      <c r="F27" s="124">
        <v>26.22</v>
      </c>
      <c r="G27" s="125">
        <v>40.619999999999997</v>
      </c>
      <c r="H27" s="126">
        <v>0</v>
      </c>
      <c r="I27" s="152">
        <f t="shared" si="0"/>
        <v>206.5</v>
      </c>
      <c r="J27" s="153" t="s">
        <v>124</v>
      </c>
    </row>
    <row r="28" spans="1:10" ht="18" customHeight="1" x14ac:dyDescent="0.25">
      <c r="A28" s="119" t="s">
        <v>345</v>
      </c>
      <c r="B28" s="120"/>
      <c r="C28" s="121"/>
      <c r="D28" s="122">
        <v>69</v>
      </c>
      <c r="E28" s="123">
        <v>20.190000000000001</v>
      </c>
      <c r="F28" s="124">
        <v>28.44</v>
      </c>
      <c r="G28" s="125">
        <v>42.66</v>
      </c>
      <c r="H28" s="126">
        <v>39.18</v>
      </c>
      <c r="I28" s="152">
        <f t="shared" si="0"/>
        <v>199.47</v>
      </c>
      <c r="J28" s="153" t="s">
        <v>125</v>
      </c>
    </row>
    <row r="29" spans="1:10" ht="18" customHeight="1" x14ac:dyDescent="0.25">
      <c r="A29" s="119" t="s">
        <v>274</v>
      </c>
      <c r="B29" s="120"/>
      <c r="C29" s="121"/>
      <c r="D29" s="122">
        <v>38</v>
      </c>
      <c r="E29" s="123">
        <v>27.54</v>
      </c>
      <c r="F29" s="124">
        <v>26.89</v>
      </c>
      <c r="G29" s="125">
        <v>38.380000000000003</v>
      </c>
      <c r="H29" s="126">
        <v>39.590000000000003</v>
      </c>
      <c r="I29" s="152">
        <f t="shared" si="0"/>
        <v>170.4</v>
      </c>
      <c r="J29" s="153" t="s">
        <v>172</v>
      </c>
    </row>
    <row r="30" spans="1:10" ht="18" customHeight="1" x14ac:dyDescent="0.25">
      <c r="A30" s="119" t="s">
        <v>292</v>
      </c>
      <c r="B30" s="122"/>
      <c r="C30" s="121"/>
      <c r="D30" s="122">
        <v>95</v>
      </c>
      <c r="E30" s="123">
        <v>16</v>
      </c>
      <c r="F30" s="124">
        <v>12.31</v>
      </c>
      <c r="G30" s="125">
        <v>40.229999999999997</v>
      </c>
      <c r="H30" s="126">
        <v>0</v>
      </c>
      <c r="I30" s="152">
        <f t="shared" si="0"/>
        <v>163.54</v>
      </c>
      <c r="J30" s="153" t="s">
        <v>173</v>
      </c>
    </row>
    <row r="31" spans="1:10" ht="18" customHeight="1" x14ac:dyDescent="0.25">
      <c r="A31" s="159" t="s">
        <v>309</v>
      </c>
      <c r="B31" s="120"/>
      <c r="C31" s="121"/>
      <c r="D31" s="122">
        <v>94</v>
      </c>
      <c r="E31" s="123">
        <v>13.3</v>
      </c>
      <c r="F31" s="124">
        <v>6.34</v>
      </c>
      <c r="G31" s="125">
        <v>36.39</v>
      </c>
      <c r="H31" s="126">
        <v>0</v>
      </c>
      <c r="I31" s="152">
        <f t="shared" si="0"/>
        <v>150.03</v>
      </c>
      <c r="J31" s="153" t="s">
        <v>176</v>
      </c>
    </row>
    <row r="32" spans="1:10" ht="18" customHeight="1" x14ac:dyDescent="0.25">
      <c r="A32" s="119"/>
      <c r="B32" s="120"/>
      <c r="C32" s="121"/>
      <c r="D32" s="122"/>
      <c r="E32" s="122"/>
      <c r="F32" s="120"/>
      <c r="G32" s="127"/>
      <c r="H32" s="128"/>
      <c r="I32" s="119"/>
      <c r="J32" s="153"/>
    </row>
    <row r="33" spans="1:10" ht="18" customHeight="1" x14ac:dyDescent="0.25">
      <c r="A33" s="119"/>
      <c r="B33" s="120"/>
      <c r="C33" s="121"/>
      <c r="D33" s="122"/>
      <c r="E33" s="122"/>
      <c r="F33" s="120"/>
      <c r="G33" s="127"/>
      <c r="H33" s="128"/>
      <c r="I33" s="119"/>
      <c r="J33" s="153"/>
    </row>
    <row r="34" spans="1:10" ht="18" customHeight="1" x14ac:dyDescent="0.25">
      <c r="A34" s="119"/>
      <c r="B34" s="120"/>
      <c r="C34" s="121"/>
      <c r="D34" s="122"/>
      <c r="E34" s="122"/>
      <c r="F34" s="120"/>
      <c r="G34" s="127"/>
      <c r="H34" s="128"/>
      <c r="I34" s="119"/>
      <c r="J34" s="153"/>
    </row>
    <row r="35" spans="1:10" ht="18" customHeight="1" x14ac:dyDescent="0.25">
      <c r="A35" s="119"/>
      <c r="B35" s="120"/>
      <c r="C35" s="121"/>
      <c r="D35" s="122"/>
      <c r="E35" s="122"/>
      <c r="F35" s="120"/>
      <c r="G35" s="127"/>
      <c r="H35" s="128"/>
      <c r="I35" s="119"/>
      <c r="J35" s="153"/>
    </row>
    <row r="36" spans="1:10" ht="18" customHeight="1" x14ac:dyDescent="0.25">
      <c r="A36" s="119"/>
      <c r="B36" s="120"/>
      <c r="C36" s="121"/>
      <c r="D36" s="122"/>
      <c r="E36" s="122"/>
      <c r="F36" s="120"/>
      <c r="G36" s="127"/>
      <c r="H36" s="128"/>
      <c r="I36" s="119"/>
      <c r="J36" s="153"/>
    </row>
    <row r="37" spans="1:10" ht="18" customHeight="1" x14ac:dyDescent="0.25">
      <c r="A37" s="119"/>
      <c r="B37" s="120"/>
      <c r="C37" s="121"/>
      <c r="D37" s="122"/>
      <c r="E37" s="122"/>
      <c r="F37" s="120"/>
      <c r="G37" s="127"/>
      <c r="H37" s="128"/>
      <c r="I37" s="119"/>
      <c r="J37" s="128"/>
    </row>
    <row r="38" spans="1:10" ht="18" customHeight="1" x14ac:dyDescent="0.25">
      <c r="A38" s="119"/>
      <c r="B38" s="120"/>
      <c r="C38" s="121"/>
      <c r="D38" s="122"/>
      <c r="E38" s="122"/>
      <c r="F38" s="120"/>
      <c r="G38" s="127"/>
      <c r="H38" s="128"/>
      <c r="I38" s="119"/>
      <c r="J38" s="128"/>
    </row>
    <row r="39" spans="1:10" ht="18" customHeight="1" x14ac:dyDescent="0.25">
      <c r="A39" s="119"/>
      <c r="B39" s="120"/>
      <c r="C39" s="121"/>
      <c r="D39" s="122"/>
      <c r="E39" s="122"/>
      <c r="F39" s="120"/>
      <c r="G39" s="127"/>
      <c r="H39" s="128"/>
      <c r="I39" s="119"/>
      <c r="J39" s="128"/>
    </row>
    <row r="40" spans="1:10" ht="18" customHeight="1" x14ac:dyDescent="0.25">
      <c r="A40" s="129"/>
      <c r="B40" s="130"/>
      <c r="C40" s="131"/>
      <c r="D40" s="132"/>
      <c r="E40" s="132"/>
      <c r="F40" s="130"/>
      <c r="G40" s="133"/>
      <c r="H40" s="134"/>
      <c r="I40" s="129"/>
      <c r="J40" s="134"/>
    </row>
  </sheetData>
  <mergeCells count="4">
    <mergeCell ref="A1:J1"/>
    <mergeCell ref="I13:J13"/>
    <mergeCell ref="A13:A14"/>
    <mergeCell ref="B13:B14"/>
  </mergeCells>
  <pageMargins left="0.59" right="0.39" top="0.98" bottom="0.98" header="0.51" footer="0.51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 tint="-0.249977111117893"/>
  </sheetPr>
  <dimension ref="A1:J40"/>
  <sheetViews>
    <sheetView workbookViewId="0">
      <selection activeCell="L31" sqref="L31"/>
    </sheetView>
  </sheetViews>
  <sheetFormatPr defaultColWidth="9.1796875" defaultRowHeight="12.5" x14ac:dyDescent="0.25"/>
  <cols>
    <col min="1" max="1" width="19.7265625" style="78" customWidth="1"/>
    <col min="2" max="2" width="15.26953125" style="78" customWidth="1"/>
    <col min="3" max="3" width="7.453125" style="78" customWidth="1"/>
    <col min="4" max="8" width="5.7265625" style="78" customWidth="1"/>
    <col min="9" max="9" width="7.7265625" style="78" customWidth="1"/>
    <col min="10" max="10" width="8.26953125" style="78" customWidth="1"/>
    <col min="11" max="16384" width="9.1796875" style="78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335</v>
      </c>
      <c r="C2" s="81"/>
      <c r="D2" s="81"/>
      <c r="E2" s="81"/>
      <c r="F2" s="81"/>
      <c r="G2" s="81"/>
      <c r="H2" s="82"/>
      <c r="I2" s="135" t="s">
        <v>24</v>
      </c>
      <c r="J2" s="136">
        <v>911</v>
      </c>
    </row>
    <row r="3" spans="1:10" ht="15.5" x14ac:dyDescent="0.35">
      <c r="A3" s="83" t="s">
        <v>26</v>
      </c>
      <c r="B3" s="84" t="s">
        <v>27</v>
      </c>
      <c r="C3" s="85"/>
      <c r="D3" s="85"/>
      <c r="E3" s="85"/>
      <c r="F3" s="85"/>
      <c r="G3" s="85"/>
      <c r="H3" s="86"/>
      <c r="I3" s="137" t="s">
        <v>28</v>
      </c>
      <c r="J3" s="136" t="s">
        <v>69</v>
      </c>
    </row>
    <row r="4" spans="1:10" ht="15.5" x14ac:dyDescent="0.35">
      <c r="A4" s="83" t="s">
        <v>30</v>
      </c>
      <c r="B4" s="87">
        <v>39641</v>
      </c>
      <c r="C4" s="85"/>
      <c r="D4" s="85"/>
      <c r="E4" s="85"/>
      <c r="F4" s="85"/>
      <c r="G4" s="85"/>
      <c r="H4" s="86"/>
      <c r="I4" s="137" t="s">
        <v>32</v>
      </c>
      <c r="J4" s="136" t="s">
        <v>64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86"/>
      <c r="J5" s="138"/>
    </row>
    <row r="6" spans="1:10" ht="15.5" x14ac:dyDescent="0.35">
      <c r="A6" s="88" t="s">
        <v>35</v>
      </c>
      <c r="B6" s="90"/>
      <c r="C6" s="91"/>
      <c r="D6" s="91"/>
      <c r="E6" s="91"/>
      <c r="F6" s="91"/>
      <c r="G6" s="91"/>
      <c r="H6" s="92"/>
      <c r="I6" s="139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141" t="s">
        <v>217</v>
      </c>
      <c r="J7" s="142"/>
    </row>
    <row r="8" spans="1:10" ht="15.5" x14ac:dyDescent="0.35">
      <c r="A8" s="93" t="s">
        <v>38</v>
      </c>
      <c r="B8" s="95"/>
      <c r="C8" s="91"/>
      <c r="D8" s="91"/>
      <c r="E8" s="91"/>
      <c r="F8" s="91"/>
      <c r="G8" s="91"/>
      <c r="H8" s="86"/>
      <c r="I8" s="141" t="s">
        <v>218</v>
      </c>
      <c r="J8" s="142"/>
    </row>
    <row r="9" spans="1:10" ht="15.5" x14ac:dyDescent="0.35">
      <c r="A9" s="93" t="s">
        <v>40</v>
      </c>
      <c r="B9" s="95"/>
      <c r="C9" s="91"/>
      <c r="D9" s="91"/>
      <c r="E9" s="91"/>
      <c r="F9" s="91"/>
      <c r="G9" s="91"/>
      <c r="H9" s="85"/>
      <c r="I9" s="143" t="s">
        <v>219</v>
      </c>
      <c r="J9" s="144"/>
    </row>
    <row r="10" spans="1:10" ht="15.5" x14ac:dyDescent="0.35">
      <c r="A10" s="96" t="s">
        <v>42</v>
      </c>
      <c r="B10" s="89"/>
      <c r="C10" s="86"/>
      <c r="D10" s="86"/>
      <c r="E10" s="86"/>
      <c r="F10" s="86"/>
      <c r="G10" s="86"/>
      <c r="H10" s="86"/>
      <c r="I10" s="145"/>
      <c r="J10" s="146"/>
    </row>
    <row r="11" spans="1:10" ht="15.5" x14ac:dyDescent="0.35">
      <c r="A11" s="88" t="s">
        <v>44</v>
      </c>
      <c r="B11" s="95" t="s">
        <v>99</v>
      </c>
      <c r="C11" s="91"/>
      <c r="D11" s="91"/>
      <c r="E11" s="91"/>
      <c r="F11" s="91"/>
      <c r="G11" s="91"/>
      <c r="H11" s="91"/>
      <c r="I11" s="91"/>
      <c r="J11" s="147"/>
    </row>
    <row r="12" spans="1:10" ht="15.5" x14ac:dyDescent="0.35">
      <c r="A12" s="97" t="s">
        <v>46</v>
      </c>
      <c r="B12" s="98" t="s">
        <v>258</v>
      </c>
      <c r="C12" s="86"/>
      <c r="D12" s="86"/>
      <c r="E12" s="86"/>
      <c r="F12" s="99"/>
      <c r="G12" s="100" t="s">
        <v>259</v>
      </c>
      <c r="H12" s="101"/>
      <c r="I12" s="86"/>
      <c r="J12" s="138"/>
    </row>
    <row r="13" spans="1:10" ht="13" x14ac:dyDescent="0.3">
      <c r="A13" s="736" t="s">
        <v>199</v>
      </c>
      <c r="B13" s="744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ht="13" x14ac:dyDescent="0.3">
      <c r="A14" s="737"/>
      <c r="B14" s="746"/>
      <c r="C14" s="107" t="s">
        <v>227</v>
      </c>
      <c r="D14" s="108"/>
      <c r="E14" s="109"/>
      <c r="F14" s="108"/>
      <c r="G14" s="109"/>
      <c r="H14" s="110"/>
      <c r="I14" s="148" t="s">
        <v>57</v>
      </c>
      <c r="J14" s="149" t="s">
        <v>58</v>
      </c>
    </row>
    <row r="15" spans="1:10" ht="18" customHeight="1" x14ac:dyDescent="0.25">
      <c r="A15" s="111" t="s">
        <v>346</v>
      </c>
      <c r="B15" s="112" t="s">
        <v>347</v>
      </c>
      <c r="C15" s="113"/>
      <c r="D15" s="154">
        <v>136</v>
      </c>
      <c r="E15" s="155">
        <v>40.76</v>
      </c>
      <c r="F15" s="156">
        <v>42.22</v>
      </c>
      <c r="G15" s="157">
        <v>28.23</v>
      </c>
      <c r="H15" s="158">
        <v>26.85</v>
      </c>
      <c r="I15" s="150">
        <f t="shared" ref="I15:I36" si="0">SUM(D15:H15)</f>
        <v>274.06</v>
      </c>
      <c r="J15" s="151" t="s">
        <v>61</v>
      </c>
    </row>
    <row r="16" spans="1:10" ht="18" customHeight="1" x14ac:dyDescent="0.25">
      <c r="A16" s="119" t="s">
        <v>348</v>
      </c>
      <c r="B16" s="120" t="s">
        <v>329</v>
      </c>
      <c r="C16" s="121"/>
      <c r="D16" s="122">
        <v>131</v>
      </c>
      <c r="E16" s="123">
        <v>40.409999999999997</v>
      </c>
      <c r="F16" s="124">
        <v>45.25</v>
      </c>
      <c r="G16" s="125">
        <v>22.98</v>
      </c>
      <c r="H16" s="126">
        <v>24.05</v>
      </c>
      <c r="I16" s="152">
        <f t="shared" si="0"/>
        <v>263.69</v>
      </c>
      <c r="J16" s="153" t="s">
        <v>64</v>
      </c>
    </row>
    <row r="17" spans="1:10" ht="18" customHeight="1" x14ac:dyDescent="0.25">
      <c r="A17" s="119" t="s">
        <v>251</v>
      </c>
      <c r="B17" s="120" t="s">
        <v>27</v>
      </c>
      <c r="C17" s="121" t="s">
        <v>295</v>
      </c>
      <c r="D17" s="122">
        <v>126</v>
      </c>
      <c r="E17" s="123">
        <v>36.46</v>
      </c>
      <c r="F17" s="124">
        <v>42.05</v>
      </c>
      <c r="G17" s="125">
        <v>21.8</v>
      </c>
      <c r="H17" s="126">
        <v>26.55</v>
      </c>
      <c r="I17" s="152">
        <f t="shared" si="0"/>
        <v>252.86</v>
      </c>
      <c r="J17" s="153" t="s">
        <v>69</v>
      </c>
    </row>
    <row r="18" spans="1:10" ht="18" customHeight="1" x14ac:dyDescent="0.25">
      <c r="A18" s="119" t="s">
        <v>205</v>
      </c>
      <c r="B18" s="120" t="s">
        <v>27</v>
      </c>
      <c r="C18" s="121" t="s">
        <v>82</v>
      </c>
      <c r="D18" s="122">
        <v>123</v>
      </c>
      <c r="E18" s="123">
        <v>39.15</v>
      </c>
      <c r="F18" s="124">
        <v>34.56</v>
      </c>
      <c r="G18" s="125">
        <v>20.55</v>
      </c>
      <c r="H18" s="126">
        <v>28.65</v>
      </c>
      <c r="I18" s="152">
        <f t="shared" si="0"/>
        <v>245.91000000000003</v>
      </c>
      <c r="J18" s="153" t="s">
        <v>72</v>
      </c>
    </row>
    <row r="19" spans="1:10" ht="18" customHeight="1" x14ac:dyDescent="0.25">
      <c r="A19" s="119" t="s">
        <v>307</v>
      </c>
      <c r="B19" s="120" t="s">
        <v>27</v>
      </c>
      <c r="C19" s="121" t="s">
        <v>79</v>
      </c>
      <c r="D19" s="122">
        <v>109</v>
      </c>
      <c r="E19" s="123">
        <v>41.59</v>
      </c>
      <c r="F19" s="124">
        <v>41.87</v>
      </c>
      <c r="G19" s="125">
        <v>26.75</v>
      </c>
      <c r="H19" s="126">
        <v>23.66</v>
      </c>
      <c r="I19" s="152">
        <f t="shared" si="0"/>
        <v>242.87</v>
      </c>
      <c r="J19" s="153" t="s">
        <v>75</v>
      </c>
    </row>
    <row r="20" spans="1:10" ht="18" customHeight="1" x14ac:dyDescent="0.25">
      <c r="A20" s="119" t="s">
        <v>349</v>
      </c>
      <c r="B20" s="120"/>
      <c r="C20" s="121"/>
      <c r="D20" s="122">
        <v>117</v>
      </c>
      <c r="E20" s="123">
        <v>43.32</v>
      </c>
      <c r="F20" s="124">
        <v>31.47</v>
      </c>
      <c r="G20" s="125">
        <v>22.52</v>
      </c>
      <c r="H20" s="126">
        <v>27.73</v>
      </c>
      <c r="I20" s="152">
        <f t="shared" si="0"/>
        <v>242.04</v>
      </c>
      <c r="J20" s="153" t="s">
        <v>77</v>
      </c>
    </row>
    <row r="21" spans="1:10" ht="18" customHeight="1" x14ac:dyDescent="0.25">
      <c r="A21" s="119" t="s">
        <v>350</v>
      </c>
      <c r="B21" s="120" t="s">
        <v>306</v>
      </c>
      <c r="C21" s="121" t="s">
        <v>85</v>
      </c>
      <c r="D21" s="122">
        <v>122</v>
      </c>
      <c r="E21" s="123">
        <v>37.119999999999997</v>
      </c>
      <c r="F21" s="124">
        <v>40.85</v>
      </c>
      <c r="G21" s="125">
        <v>16.55</v>
      </c>
      <c r="H21" s="126">
        <v>22.06</v>
      </c>
      <c r="I21" s="152">
        <f t="shared" si="0"/>
        <v>238.58</v>
      </c>
      <c r="J21" s="153" t="s">
        <v>80</v>
      </c>
    </row>
    <row r="22" spans="1:10" ht="18" customHeight="1" x14ac:dyDescent="0.25">
      <c r="A22" s="119" t="s">
        <v>253</v>
      </c>
      <c r="B22" s="120" t="s">
        <v>27</v>
      </c>
      <c r="C22" s="121" t="s">
        <v>122</v>
      </c>
      <c r="D22" s="122">
        <v>111</v>
      </c>
      <c r="E22" s="123">
        <v>38.01</v>
      </c>
      <c r="F22" s="124">
        <v>30.88</v>
      </c>
      <c r="G22" s="125">
        <v>28.79</v>
      </c>
      <c r="H22" s="126">
        <v>22.07</v>
      </c>
      <c r="I22" s="152">
        <f t="shared" si="0"/>
        <v>230.74999999999997</v>
      </c>
      <c r="J22" s="153" t="s">
        <v>83</v>
      </c>
    </row>
    <row r="23" spans="1:10" ht="18" customHeight="1" x14ac:dyDescent="0.25">
      <c r="A23" s="119" t="s">
        <v>351</v>
      </c>
      <c r="B23" s="120" t="s">
        <v>352</v>
      </c>
      <c r="C23" s="121"/>
      <c r="D23" s="122">
        <v>108</v>
      </c>
      <c r="E23" s="123">
        <v>43.82</v>
      </c>
      <c r="F23" s="124">
        <v>25.34</v>
      </c>
      <c r="G23" s="125">
        <v>21.65</v>
      </c>
      <c r="H23" s="126">
        <v>23.55</v>
      </c>
      <c r="I23" s="152">
        <f t="shared" si="0"/>
        <v>222.36</v>
      </c>
      <c r="J23" s="153" t="s">
        <v>86</v>
      </c>
    </row>
    <row r="24" spans="1:10" ht="18" customHeight="1" x14ac:dyDescent="0.25">
      <c r="A24" s="119" t="s">
        <v>231</v>
      </c>
      <c r="B24" s="120" t="s">
        <v>27</v>
      </c>
      <c r="C24" s="121" t="s">
        <v>71</v>
      </c>
      <c r="D24" s="122">
        <v>120</v>
      </c>
      <c r="E24" s="123">
        <v>0</v>
      </c>
      <c r="F24" s="124">
        <v>43.28</v>
      </c>
      <c r="G24" s="125">
        <v>31.88</v>
      </c>
      <c r="H24" s="126">
        <v>26.15</v>
      </c>
      <c r="I24" s="152">
        <f t="shared" si="0"/>
        <v>221.31</v>
      </c>
      <c r="J24" s="153" t="s">
        <v>89</v>
      </c>
    </row>
    <row r="25" spans="1:10" ht="18" customHeight="1" x14ac:dyDescent="0.25">
      <c r="A25" s="119" t="s">
        <v>353</v>
      </c>
      <c r="B25" s="120"/>
      <c r="C25" s="121"/>
      <c r="D25" s="122">
        <v>100</v>
      </c>
      <c r="E25" s="123">
        <v>36.700000000000003</v>
      </c>
      <c r="F25" s="124">
        <v>34.479999999999997</v>
      </c>
      <c r="G25" s="125">
        <v>26.37</v>
      </c>
      <c r="H25" s="126">
        <v>21.52</v>
      </c>
      <c r="I25" s="152">
        <f t="shared" si="0"/>
        <v>219.07</v>
      </c>
      <c r="J25" s="153" t="s">
        <v>92</v>
      </c>
    </row>
    <row r="26" spans="1:10" ht="18" customHeight="1" x14ac:dyDescent="0.25">
      <c r="A26" s="119" t="s">
        <v>354</v>
      </c>
      <c r="B26" s="120" t="s">
        <v>329</v>
      </c>
      <c r="C26" s="121"/>
      <c r="D26" s="122">
        <v>123</v>
      </c>
      <c r="E26" s="123">
        <v>39.18</v>
      </c>
      <c r="F26" s="124">
        <v>29.15</v>
      </c>
      <c r="G26" s="125">
        <v>12.94</v>
      </c>
      <c r="H26" s="126">
        <v>14.3</v>
      </c>
      <c r="I26" s="152">
        <f t="shared" si="0"/>
        <v>218.57000000000002</v>
      </c>
      <c r="J26" s="153" t="s">
        <v>123</v>
      </c>
    </row>
    <row r="27" spans="1:10" ht="18" customHeight="1" x14ac:dyDescent="0.25">
      <c r="A27" s="119" t="s">
        <v>316</v>
      </c>
      <c r="B27" s="120" t="s">
        <v>329</v>
      </c>
      <c r="C27" s="121"/>
      <c r="D27" s="122">
        <v>98</v>
      </c>
      <c r="E27" s="123">
        <v>41.71</v>
      </c>
      <c r="F27" s="124">
        <v>29.93</v>
      </c>
      <c r="G27" s="125">
        <v>15.06</v>
      </c>
      <c r="H27" s="126">
        <v>24.78</v>
      </c>
      <c r="I27" s="152">
        <f t="shared" si="0"/>
        <v>209.48000000000002</v>
      </c>
      <c r="J27" s="153" t="s">
        <v>124</v>
      </c>
    </row>
    <row r="28" spans="1:10" ht="18" customHeight="1" x14ac:dyDescent="0.25">
      <c r="A28" s="119" t="s">
        <v>254</v>
      </c>
      <c r="B28" s="120" t="s">
        <v>27</v>
      </c>
      <c r="C28" s="121" t="s">
        <v>161</v>
      </c>
      <c r="D28" s="122">
        <v>82</v>
      </c>
      <c r="E28" s="123">
        <v>36.6</v>
      </c>
      <c r="F28" s="124">
        <v>33.65</v>
      </c>
      <c r="G28" s="125">
        <v>13.79</v>
      </c>
      <c r="H28" s="126">
        <v>21.85</v>
      </c>
      <c r="I28" s="152">
        <f t="shared" si="0"/>
        <v>187.89</v>
      </c>
      <c r="J28" s="153" t="s">
        <v>125</v>
      </c>
    </row>
    <row r="29" spans="1:10" ht="18" customHeight="1" x14ac:dyDescent="0.25">
      <c r="A29" s="119" t="s">
        <v>355</v>
      </c>
      <c r="B29" s="120"/>
      <c r="C29" s="121"/>
      <c r="D29" s="122">
        <v>96</v>
      </c>
      <c r="E29" s="123">
        <v>0</v>
      </c>
      <c r="F29" s="124">
        <v>46.41</v>
      </c>
      <c r="G29" s="125">
        <v>12</v>
      </c>
      <c r="H29" s="126">
        <v>27.35</v>
      </c>
      <c r="I29" s="152">
        <f t="shared" si="0"/>
        <v>181.76</v>
      </c>
      <c r="J29" s="153" t="s">
        <v>172</v>
      </c>
    </row>
    <row r="30" spans="1:10" ht="18" customHeight="1" x14ac:dyDescent="0.25">
      <c r="A30" s="119" t="s">
        <v>356</v>
      </c>
      <c r="B30" s="122" t="s">
        <v>352</v>
      </c>
      <c r="C30" s="121"/>
      <c r="D30" s="122">
        <v>120</v>
      </c>
      <c r="E30" s="123">
        <v>0</v>
      </c>
      <c r="F30" s="124">
        <v>22.07</v>
      </c>
      <c r="G30" s="125">
        <v>22.39</v>
      </c>
      <c r="H30" s="126">
        <v>15.15</v>
      </c>
      <c r="I30" s="152">
        <f t="shared" si="0"/>
        <v>179.60999999999999</v>
      </c>
      <c r="J30" s="153" t="s">
        <v>173</v>
      </c>
    </row>
    <row r="31" spans="1:10" ht="18" customHeight="1" x14ac:dyDescent="0.25">
      <c r="A31" s="159" t="s">
        <v>238</v>
      </c>
      <c r="B31" s="120" t="s">
        <v>27</v>
      </c>
      <c r="C31" s="121" t="s">
        <v>239</v>
      </c>
      <c r="D31" s="122">
        <v>100</v>
      </c>
      <c r="E31" s="123">
        <v>0</v>
      </c>
      <c r="F31" s="124">
        <v>36.28</v>
      </c>
      <c r="G31" s="125">
        <v>15.24</v>
      </c>
      <c r="H31" s="126">
        <v>24.26</v>
      </c>
      <c r="I31" s="152">
        <f t="shared" si="0"/>
        <v>175.78</v>
      </c>
      <c r="J31" s="153" t="s">
        <v>176</v>
      </c>
    </row>
    <row r="32" spans="1:10" ht="18" customHeight="1" x14ac:dyDescent="0.25">
      <c r="A32" s="119" t="s">
        <v>357</v>
      </c>
      <c r="B32" s="120" t="s">
        <v>329</v>
      </c>
      <c r="C32" s="121"/>
      <c r="D32" s="122">
        <v>64</v>
      </c>
      <c r="E32" s="123">
        <v>42.29</v>
      </c>
      <c r="F32" s="124">
        <v>42.69</v>
      </c>
      <c r="G32" s="125">
        <v>13.53</v>
      </c>
      <c r="H32" s="126">
        <v>11.38</v>
      </c>
      <c r="I32" s="152">
        <f t="shared" si="0"/>
        <v>173.89</v>
      </c>
      <c r="J32" s="153" t="s">
        <v>178</v>
      </c>
    </row>
    <row r="33" spans="1:10" ht="18" customHeight="1" x14ac:dyDescent="0.25">
      <c r="A33" s="119" t="s">
        <v>358</v>
      </c>
      <c r="B33" s="120"/>
      <c r="C33" s="121"/>
      <c r="D33" s="122">
        <v>75</v>
      </c>
      <c r="E33" s="123">
        <v>44.23</v>
      </c>
      <c r="F33" s="124">
        <v>19.97</v>
      </c>
      <c r="G33" s="125">
        <v>10.18</v>
      </c>
      <c r="H33" s="126">
        <v>22.14</v>
      </c>
      <c r="I33" s="152">
        <f t="shared" si="0"/>
        <v>171.51999999999998</v>
      </c>
      <c r="J33" s="153" t="s">
        <v>278</v>
      </c>
    </row>
    <row r="34" spans="1:10" ht="18" customHeight="1" x14ac:dyDescent="0.25">
      <c r="A34" s="119" t="s">
        <v>359</v>
      </c>
      <c r="B34" s="120" t="s">
        <v>347</v>
      </c>
      <c r="C34" s="121"/>
      <c r="D34" s="122">
        <v>87</v>
      </c>
      <c r="E34" s="123">
        <v>43.17</v>
      </c>
      <c r="F34" s="124">
        <v>30.12</v>
      </c>
      <c r="G34" s="125">
        <v>0</v>
      </c>
      <c r="H34" s="126">
        <v>7.05</v>
      </c>
      <c r="I34" s="152">
        <f t="shared" si="0"/>
        <v>167.34000000000003</v>
      </c>
      <c r="J34" s="153" t="s">
        <v>324</v>
      </c>
    </row>
    <row r="35" spans="1:10" ht="18" customHeight="1" x14ac:dyDescent="0.25">
      <c r="A35" s="119" t="s">
        <v>360</v>
      </c>
      <c r="B35" s="120" t="s">
        <v>27</v>
      </c>
      <c r="C35" s="121" t="s">
        <v>361</v>
      </c>
      <c r="D35" s="122">
        <v>77</v>
      </c>
      <c r="E35" s="123">
        <v>40.909999999999997</v>
      </c>
      <c r="F35" s="124">
        <v>22.62</v>
      </c>
      <c r="G35" s="125">
        <v>3.26</v>
      </c>
      <c r="H35" s="126">
        <v>19.09</v>
      </c>
      <c r="I35" s="152">
        <f t="shared" si="0"/>
        <v>162.88</v>
      </c>
      <c r="J35" s="153" t="s">
        <v>340</v>
      </c>
    </row>
    <row r="36" spans="1:10" ht="18" customHeight="1" x14ac:dyDescent="0.25">
      <c r="A36" s="119" t="s">
        <v>297</v>
      </c>
      <c r="B36" s="120" t="s">
        <v>298</v>
      </c>
      <c r="C36" s="121"/>
      <c r="D36" s="122">
        <v>99</v>
      </c>
      <c r="E36" s="123">
        <v>0</v>
      </c>
      <c r="F36" s="124">
        <v>1.84</v>
      </c>
      <c r="G36" s="125">
        <v>4.34</v>
      </c>
      <c r="H36" s="126">
        <v>19.29</v>
      </c>
      <c r="I36" s="152">
        <f t="shared" si="0"/>
        <v>124.47</v>
      </c>
      <c r="J36" s="153" t="s">
        <v>362</v>
      </c>
    </row>
    <row r="37" spans="1:10" ht="18" customHeight="1" x14ac:dyDescent="0.25">
      <c r="A37" s="119"/>
      <c r="B37" s="120"/>
      <c r="C37" s="121"/>
      <c r="D37" s="122"/>
      <c r="E37" s="122"/>
      <c r="F37" s="120"/>
      <c r="G37" s="127"/>
      <c r="H37" s="128"/>
      <c r="I37" s="119"/>
      <c r="J37" s="128"/>
    </row>
    <row r="38" spans="1:10" ht="18" customHeight="1" x14ac:dyDescent="0.25">
      <c r="A38" s="119"/>
      <c r="B38" s="120"/>
      <c r="C38" s="121"/>
      <c r="D38" s="122"/>
      <c r="E38" s="122"/>
      <c r="F38" s="120"/>
      <c r="G38" s="127"/>
      <c r="H38" s="128"/>
      <c r="I38" s="119"/>
      <c r="J38" s="128"/>
    </row>
    <row r="39" spans="1:10" ht="18" customHeight="1" x14ac:dyDescent="0.25">
      <c r="A39" s="119"/>
      <c r="B39" s="120"/>
      <c r="C39" s="121"/>
      <c r="D39" s="122"/>
      <c r="E39" s="122"/>
      <c r="F39" s="120"/>
      <c r="G39" s="127"/>
      <c r="H39" s="128"/>
      <c r="I39" s="119"/>
      <c r="J39" s="128"/>
    </row>
    <row r="40" spans="1:10" ht="18" customHeight="1" x14ac:dyDescent="0.25">
      <c r="A40" s="129"/>
      <c r="B40" s="130"/>
      <c r="C40" s="131"/>
      <c r="D40" s="132"/>
      <c r="E40" s="132"/>
      <c r="F40" s="130"/>
      <c r="G40" s="133"/>
      <c r="H40" s="134"/>
      <c r="I40" s="129"/>
      <c r="J40" s="134"/>
    </row>
  </sheetData>
  <mergeCells count="4">
    <mergeCell ref="A1:J1"/>
    <mergeCell ref="I13:J13"/>
    <mergeCell ref="A13:A14"/>
    <mergeCell ref="B13:B14"/>
  </mergeCells>
  <pageMargins left="0.75" right="0.75" top="1" bottom="1" header="0.49" footer="0.49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 tint="-0.249977111117893"/>
  </sheetPr>
  <dimension ref="A1:J40"/>
  <sheetViews>
    <sheetView workbookViewId="0">
      <selection activeCell="L25" sqref="L25"/>
    </sheetView>
  </sheetViews>
  <sheetFormatPr defaultColWidth="9.1796875" defaultRowHeight="12.5" x14ac:dyDescent="0.25"/>
  <cols>
    <col min="1" max="1" width="16.81640625" style="78" customWidth="1"/>
    <col min="2" max="2" width="14" style="78" customWidth="1"/>
    <col min="3" max="3" width="7.26953125" style="78" customWidth="1"/>
    <col min="4" max="8" width="6.81640625" style="78" customWidth="1"/>
    <col min="9" max="9" width="8.26953125" style="78" customWidth="1"/>
    <col min="10" max="16384" width="9.1796875" style="78"/>
  </cols>
  <sheetData>
    <row r="1" spans="1:10" ht="34.5" x14ac:dyDescent="0.65">
      <c r="A1" s="731" t="s">
        <v>21</v>
      </c>
      <c r="B1" s="732"/>
      <c r="C1" s="732"/>
      <c r="D1" s="732"/>
      <c r="E1" s="732"/>
      <c r="F1" s="732"/>
      <c r="G1" s="732"/>
      <c r="H1" s="732"/>
      <c r="I1" s="732"/>
      <c r="J1" s="733"/>
    </row>
    <row r="2" spans="1:10" ht="15.5" x14ac:dyDescent="0.35">
      <c r="A2" s="79" t="s">
        <v>22</v>
      </c>
      <c r="B2" s="80" t="s">
        <v>335</v>
      </c>
      <c r="C2" s="81"/>
      <c r="D2" s="81"/>
      <c r="E2" s="81"/>
      <c r="F2" s="81"/>
      <c r="G2" s="81"/>
      <c r="H2" s="82"/>
      <c r="I2" s="135" t="s">
        <v>24</v>
      </c>
      <c r="J2" s="136">
        <v>904</v>
      </c>
    </row>
    <row r="3" spans="1:10" ht="15.5" x14ac:dyDescent="0.35">
      <c r="A3" s="83" t="s">
        <v>26</v>
      </c>
      <c r="B3" s="84" t="s">
        <v>27</v>
      </c>
      <c r="C3" s="85"/>
      <c r="D3" s="85"/>
      <c r="E3" s="85"/>
      <c r="F3" s="85"/>
      <c r="G3" s="85"/>
      <c r="H3" s="86"/>
      <c r="I3" s="137" t="s">
        <v>28</v>
      </c>
      <c r="J3" s="136" t="s">
        <v>69</v>
      </c>
    </row>
    <row r="4" spans="1:10" ht="15.5" x14ac:dyDescent="0.35">
      <c r="A4" s="83" t="s">
        <v>30</v>
      </c>
      <c r="B4" s="87">
        <v>39550</v>
      </c>
      <c r="C4" s="85"/>
      <c r="D4" s="85"/>
      <c r="E4" s="85"/>
      <c r="F4" s="85"/>
      <c r="G4" s="85"/>
      <c r="H4" s="86"/>
      <c r="I4" s="137" t="s">
        <v>32</v>
      </c>
      <c r="J4" s="136" t="s">
        <v>61</v>
      </c>
    </row>
    <row r="5" spans="1:10" ht="15.5" x14ac:dyDescent="0.35">
      <c r="A5" s="88" t="s">
        <v>33</v>
      </c>
      <c r="B5" s="89" t="s">
        <v>34</v>
      </c>
      <c r="C5" s="86"/>
      <c r="D5" s="86"/>
      <c r="E5" s="86"/>
      <c r="F5" s="86"/>
      <c r="G5" s="86"/>
      <c r="H5" s="86"/>
      <c r="I5" s="86"/>
      <c r="J5" s="138"/>
    </row>
    <row r="6" spans="1:10" ht="15.5" x14ac:dyDescent="0.35">
      <c r="A6" s="88" t="s">
        <v>35</v>
      </c>
      <c r="B6" s="90"/>
      <c r="C6" s="91"/>
      <c r="D6" s="91"/>
      <c r="E6" s="91"/>
      <c r="F6" s="91"/>
      <c r="G6" s="91"/>
      <c r="H6" s="92"/>
      <c r="I6" s="139" t="s">
        <v>216</v>
      </c>
      <c r="J6" s="140"/>
    </row>
    <row r="7" spans="1:10" ht="15.5" x14ac:dyDescent="0.35">
      <c r="A7" s="93" t="s">
        <v>36</v>
      </c>
      <c r="B7" s="94" t="s">
        <v>37</v>
      </c>
      <c r="C7" s="86"/>
      <c r="D7" s="86"/>
      <c r="E7" s="86"/>
      <c r="F7" s="86"/>
      <c r="G7" s="86"/>
      <c r="H7" s="86"/>
      <c r="I7" s="141" t="s">
        <v>217</v>
      </c>
      <c r="J7" s="142"/>
    </row>
    <row r="8" spans="1:10" ht="15.5" x14ac:dyDescent="0.35">
      <c r="A8" s="93" t="s">
        <v>38</v>
      </c>
      <c r="B8" s="95"/>
      <c r="C8" s="91"/>
      <c r="D8" s="91"/>
      <c r="E8" s="91"/>
      <c r="F8" s="91"/>
      <c r="G8" s="91"/>
      <c r="H8" s="86"/>
      <c r="I8" s="141" t="s">
        <v>218</v>
      </c>
      <c r="J8" s="142"/>
    </row>
    <row r="9" spans="1:10" ht="15.5" x14ac:dyDescent="0.35">
      <c r="A9" s="93" t="s">
        <v>40</v>
      </c>
      <c r="B9" s="95"/>
      <c r="C9" s="91"/>
      <c r="D9" s="91"/>
      <c r="E9" s="91"/>
      <c r="F9" s="91"/>
      <c r="G9" s="91"/>
      <c r="H9" s="85"/>
      <c r="I9" s="143" t="s">
        <v>219</v>
      </c>
      <c r="J9" s="144"/>
    </row>
    <row r="10" spans="1:10" ht="15.5" x14ac:dyDescent="0.35">
      <c r="A10" s="96" t="s">
        <v>42</v>
      </c>
      <c r="B10" s="89"/>
      <c r="C10" s="86"/>
      <c r="D10" s="86"/>
      <c r="E10" s="86"/>
      <c r="F10" s="86"/>
      <c r="G10" s="86"/>
      <c r="H10" s="86"/>
      <c r="I10" s="145"/>
      <c r="J10" s="146"/>
    </row>
    <row r="11" spans="1:10" ht="15.5" x14ac:dyDescent="0.35">
      <c r="A11" s="88" t="s">
        <v>44</v>
      </c>
      <c r="B11" s="95" t="s">
        <v>99</v>
      </c>
      <c r="C11" s="91"/>
      <c r="D11" s="91"/>
      <c r="E11" s="91"/>
      <c r="F11" s="91"/>
      <c r="G11" s="91"/>
      <c r="H11" s="91"/>
      <c r="I11" s="91"/>
      <c r="J11" s="147"/>
    </row>
    <row r="12" spans="1:10" ht="15.5" x14ac:dyDescent="0.35">
      <c r="A12" s="97" t="s">
        <v>46</v>
      </c>
      <c r="B12" s="98" t="s">
        <v>59</v>
      </c>
      <c r="C12" s="86"/>
      <c r="D12" s="86"/>
      <c r="E12" s="86"/>
      <c r="F12" s="99"/>
      <c r="G12" s="100" t="s">
        <v>198</v>
      </c>
      <c r="H12" s="101"/>
      <c r="I12" s="86"/>
      <c r="J12" s="138"/>
    </row>
    <row r="13" spans="1:10" ht="13" x14ac:dyDescent="0.3">
      <c r="A13" s="736" t="s">
        <v>199</v>
      </c>
      <c r="B13" s="744" t="s">
        <v>49</v>
      </c>
      <c r="C13" s="102" t="s">
        <v>221</v>
      </c>
      <c r="D13" s="103" t="s">
        <v>222</v>
      </c>
      <c r="E13" s="104" t="s">
        <v>223</v>
      </c>
      <c r="F13" s="105" t="s">
        <v>224</v>
      </c>
      <c r="G13" s="104" t="s">
        <v>225</v>
      </c>
      <c r="H13" s="106" t="s">
        <v>226</v>
      </c>
      <c r="I13" s="734" t="s">
        <v>56</v>
      </c>
      <c r="J13" s="735"/>
    </row>
    <row r="14" spans="1:10" ht="13" x14ac:dyDescent="0.3">
      <c r="A14" s="737"/>
      <c r="B14" s="746"/>
      <c r="C14" s="107" t="s">
        <v>227</v>
      </c>
      <c r="D14" s="108"/>
      <c r="E14" s="109"/>
      <c r="F14" s="108"/>
      <c r="G14" s="109"/>
      <c r="H14" s="110"/>
      <c r="I14" s="148" t="s">
        <v>57</v>
      </c>
      <c r="J14" s="149" t="s">
        <v>58</v>
      </c>
    </row>
    <row r="15" spans="1:10" ht="18" customHeight="1" x14ac:dyDescent="0.25">
      <c r="A15" s="111" t="s">
        <v>205</v>
      </c>
      <c r="B15" s="112" t="s">
        <v>27</v>
      </c>
      <c r="C15" s="113" t="s">
        <v>82</v>
      </c>
      <c r="D15" s="114">
        <v>133</v>
      </c>
      <c r="E15" s="115">
        <v>58.03</v>
      </c>
      <c r="F15" s="116">
        <v>40.92</v>
      </c>
      <c r="G15" s="117">
        <v>20.87</v>
      </c>
      <c r="H15" s="118">
        <v>20.420000000000002</v>
      </c>
      <c r="I15" s="150">
        <f t="shared" ref="I15:I31" si="0">SUM(D15:H15)</f>
        <v>273.24</v>
      </c>
      <c r="J15" s="151" t="s">
        <v>61</v>
      </c>
    </row>
    <row r="16" spans="1:10" ht="18" customHeight="1" x14ac:dyDescent="0.25">
      <c r="A16" s="119" t="s">
        <v>206</v>
      </c>
      <c r="B16" s="120" t="s">
        <v>306</v>
      </c>
      <c r="C16" s="121" t="s">
        <v>85</v>
      </c>
      <c r="D16" s="122">
        <v>127</v>
      </c>
      <c r="E16" s="123">
        <v>58.85</v>
      </c>
      <c r="F16" s="124">
        <v>40.79</v>
      </c>
      <c r="G16" s="125">
        <v>30.13</v>
      </c>
      <c r="H16" s="126">
        <v>8.0299999999999994</v>
      </c>
      <c r="I16" s="152">
        <f t="shared" si="0"/>
        <v>264.79999999999995</v>
      </c>
      <c r="J16" s="153" t="s">
        <v>64</v>
      </c>
    </row>
    <row r="17" spans="1:10" ht="18" customHeight="1" x14ac:dyDescent="0.25">
      <c r="A17" s="119" t="s">
        <v>257</v>
      </c>
      <c r="B17" s="120"/>
      <c r="C17" s="121"/>
      <c r="D17" s="122">
        <v>112</v>
      </c>
      <c r="E17" s="123">
        <v>50.64</v>
      </c>
      <c r="F17" s="124">
        <v>42.49</v>
      </c>
      <c r="G17" s="125">
        <v>33.299999999999997</v>
      </c>
      <c r="H17" s="126">
        <v>22.25</v>
      </c>
      <c r="I17" s="152">
        <f t="shared" si="0"/>
        <v>260.68</v>
      </c>
      <c r="J17" s="153" t="s">
        <v>69</v>
      </c>
    </row>
    <row r="18" spans="1:10" ht="18" customHeight="1" x14ac:dyDescent="0.25">
      <c r="A18" s="119" t="s">
        <v>253</v>
      </c>
      <c r="B18" s="120" t="s">
        <v>27</v>
      </c>
      <c r="C18" s="121" t="s">
        <v>122</v>
      </c>
      <c r="D18" s="122">
        <v>123</v>
      </c>
      <c r="E18" s="123">
        <v>58.62</v>
      </c>
      <c r="F18" s="124">
        <v>39.81</v>
      </c>
      <c r="G18" s="125">
        <v>25.34</v>
      </c>
      <c r="H18" s="126">
        <v>10.29</v>
      </c>
      <c r="I18" s="152">
        <f t="shared" si="0"/>
        <v>257.06</v>
      </c>
      <c r="J18" s="153" t="s">
        <v>72</v>
      </c>
    </row>
    <row r="19" spans="1:10" ht="18" customHeight="1" x14ac:dyDescent="0.25">
      <c r="A19" s="119" t="s">
        <v>231</v>
      </c>
      <c r="B19" s="120" t="s">
        <v>27</v>
      </c>
      <c r="C19" s="121" t="s">
        <v>71</v>
      </c>
      <c r="D19" s="122">
        <v>110</v>
      </c>
      <c r="E19" s="123">
        <v>61.41</v>
      </c>
      <c r="F19" s="124">
        <v>39.950000000000003</v>
      </c>
      <c r="G19" s="125">
        <v>26.17</v>
      </c>
      <c r="H19" s="126">
        <v>12.62</v>
      </c>
      <c r="I19" s="152">
        <f t="shared" si="0"/>
        <v>250.15000000000003</v>
      </c>
      <c r="J19" s="153" t="s">
        <v>75</v>
      </c>
    </row>
    <row r="20" spans="1:10" ht="18" customHeight="1" x14ac:dyDescent="0.25">
      <c r="A20" s="119" t="s">
        <v>307</v>
      </c>
      <c r="B20" s="120" t="s">
        <v>27</v>
      </c>
      <c r="C20" s="121" t="s">
        <v>79</v>
      </c>
      <c r="D20" s="122">
        <v>122</v>
      </c>
      <c r="E20" s="123">
        <v>60.89</v>
      </c>
      <c r="F20" s="124">
        <v>0</v>
      </c>
      <c r="G20" s="125">
        <v>31.45</v>
      </c>
      <c r="H20" s="126">
        <v>25.2</v>
      </c>
      <c r="I20" s="152">
        <f t="shared" si="0"/>
        <v>239.53999999999996</v>
      </c>
      <c r="J20" s="153" t="s">
        <v>77</v>
      </c>
    </row>
    <row r="21" spans="1:10" ht="18" customHeight="1" x14ac:dyDescent="0.25">
      <c r="A21" s="119" t="s">
        <v>204</v>
      </c>
      <c r="B21" s="120" t="s">
        <v>170</v>
      </c>
      <c r="C21" s="121" t="s">
        <v>171</v>
      </c>
      <c r="D21" s="122">
        <v>99</v>
      </c>
      <c r="E21" s="123">
        <v>45.76</v>
      </c>
      <c r="F21" s="124">
        <v>42.16</v>
      </c>
      <c r="G21" s="125">
        <v>30.76</v>
      </c>
      <c r="H21" s="126">
        <v>19.39</v>
      </c>
      <c r="I21" s="152">
        <f t="shared" si="0"/>
        <v>237.07</v>
      </c>
      <c r="J21" s="153" t="s">
        <v>80</v>
      </c>
    </row>
    <row r="22" spans="1:10" ht="18" customHeight="1" x14ac:dyDescent="0.25">
      <c r="A22" s="119" t="s">
        <v>254</v>
      </c>
      <c r="B22" s="120" t="s">
        <v>27</v>
      </c>
      <c r="C22" s="121" t="s">
        <v>161</v>
      </c>
      <c r="D22" s="122">
        <v>112</v>
      </c>
      <c r="E22" s="123">
        <v>56.37</v>
      </c>
      <c r="F22" s="124">
        <v>34.58</v>
      </c>
      <c r="G22" s="125">
        <v>20.66</v>
      </c>
      <c r="H22" s="126">
        <v>12.05</v>
      </c>
      <c r="I22" s="152">
        <f t="shared" si="0"/>
        <v>235.66</v>
      </c>
      <c r="J22" s="153" t="s">
        <v>83</v>
      </c>
    </row>
    <row r="23" spans="1:10" ht="18" customHeight="1" x14ac:dyDescent="0.25">
      <c r="A23" s="119" t="s">
        <v>228</v>
      </c>
      <c r="B23" s="120" t="s">
        <v>27</v>
      </c>
      <c r="C23" s="121" t="s">
        <v>127</v>
      </c>
      <c r="D23" s="122">
        <v>107</v>
      </c>
      <c r="E23" s="123">
        <v>68.5</v>
      </c>
      <c r="F23" s="124">
        <v>0</v>
      </c>
      <c r="G23" s="125">
        <v>36.69</v>
      </c>
      <c r="H23" s="126">
        <v>22.2</v>
      </c>
      <c r="I23" s="152">
        <f t="shared" si="0"/>
        <v>234.39</v>
      </c>
      <c r="J23" s="153" t="s">
        <v>86</v>
      </c>
    </row>
    <row r="24" spans="1:10" ht="18" customHeight="1" x14ac:dyDescent="0.25">
      <c r="A24" s="119" t="s">
        <v>363</v>
      </c>
      <c r="B24" s="120"/>
      <c r="C24" s="121"/>
      <c r="D24" s="122">
        <v>123</v>
      </c>
      <c r="E24" s="123">
        <v>43.54</v>
      </c>
      <c r="F24" s="124">
        <v>34.090000000000003</v>
      </c>
      <c r="G24" s="125">
        <v>19.13</v>
      </c>
      <c r="H24" s="126">
        <v>7.95</v>
      </c>
      <c r="I24" s="152">
        <f t="shared" si="0"/>
        <v>227.70999999999998</v>
      </c>
      <c r="J24" s="153" t="s">
        <v>89</v>
      </c>
    </row>
    <row r="25" spans="1:10" ht="18" customHeight="1" x14ac:dyDescent="0.25">
      <c r="A25" s="119" t="s">
        <v>200</v>
      </c>
      <c r="B25" s="120" t="s">
        <v>27</v>
      </c>
      <c r="C25" s="121" t="s">
        <v>60</v>
      </c>
      <c r="D25" s="122">
        <v>123</v>
      </c>
      <c r="E25" s="123">
        <v>60.86</v>
      </c>
      <c r="F25" s="124">
        <v>0</v>
      </c>
      <c r="G25" s="125">
        <v>28.12</v>
      </c>
      <c r="H25" s="126">
        <v>9.65</v>
      </c>
      <c r="I25" s="152">
        <f t="shared" si="0"/>
        <v>221.63000000000002</v>
      </c>
      <c r="J25" s="153" t="s">
        <v>92</v>
      </c>
    </row>
    <row r="26" spans="1:10" ht="18" customHeight="1" x14ac:dyDescent="0.25">
      <c r="A26" s="119" t="s">
        <v>269</v>
      </c>
      <c r="B26" s="120" t="s">
        <v>27</v>
      </c>
      <c r="C26" s="121" t="s">
        <v>270</v>
      </c>
      <c r="D26" s="122">
        <v>88</v>
      </c>
      <c r="E26" s="123">
        <v>51.85</v>
      </c>
      <c r="F26" s="124">
        <v>37.369999999999997</v>
      </c>
      <c r="G26" s="125">
        <v>22.79</v>
      </c>
      <c r="H26" s="126">
        <v>11.28</v>
      </c>
      <c r="I26" s="152">
        <f t="shared" si="0"/>
        <v>211.29</v>
      </c>
      <c r="J26" s="153" t="s">
        <v>123</v>
      </c>
    </row>
    <row r="27" spans="1:10" ht="18" customHeight="1" x14ac:dyDescent="0.25">
      <c r="A27" s="119" t="s">
        <v>364</v>
      </c>
      <c r="B27" s="120" t="s">
        <v>27</v>
      </c>
      <c r="C27" s="121" t="s">
        <v>365</v>
      </c>
      <c r="D27" s="122">
        <v>125</v>
      </c>
      <c r="E27" s="123">
        <v>55.25</v>
      </c>
      <c r="F27" s="124">
        <v>0</v>
      </c>
      <c r="G27" s="125">
        <v>23.38</v>
      </c>
      <c r="H27" s="126">
        <v>5.71</v>
      </c>
      <c r="I27" s="152">
        <f t="shared" si="0"/>
        <v>209.34</v>
      </c>
      <c r="J27" s="153" t="s">
        <v>124</v>
      </c>
    </row>
    <row r="28" spans="1:10" ht="18" customHeight="1" x14ac:dyDescent="0.25">
      <c r="A28" s="119" t="s">
        <v>238</v>
      </c>
      <c r="B28" s="120" t="s">
        <v>27</v>
      </c>
      <c r="C28" s="121" t="s">
        <v>239</v>
      </c>
      <c r="D28" s="122">
        <v>92</v>
      </c>
      <c r="E28" s="123">
        <v>62.64</v>
      </c>
      <c r="F28" s="124">
        <v>0</v>
      </c>
      <c r="G28" s="125">
        <v>10.25</v>
      </c>
      <c r="H28" s="126">
        <v>33.61</v>
      </c>
      <c r="I28" s="152">
        <f t="shared" si="0"/>
        <v>198.5</v>
      </c>
      <c r="J28" s="153" t="s">
        <v>125</v>
      </c>
    </row>
    <row r="29" spans="1:10" ht="18" customHeight="1" x14ac:dyDescent="0.25">
      <c r="A29" s="119" t="s">
        <v>300</v>
      </c>
      <c r="B29" s="120" t="s">
        <v>27</v>
      </c>
      <c r="C29" s="121" t="s">
        <v>151</v>
      </c>
      <c r="D29" s="122">
        <v>85</v>
      </c>
      <c r="E29" s="123">
        <v>36.44</v>
      </c>
      <c r="F29" s="124">
        <v>39.75</v>
      </c>
      <c r="G29" s="125">
        <v>20.54</v>
      </c>
      <c r="H29" s="126">
        <v>0</v>
      </c>
      <c r="I29" s="152">
        <f t="shared" si="0"/>
        <v>181.73</v>
      </c>
      <c r="J29" s="153" t="s">
        <v>172</v>
      </c>
    </row>
    <row r="30" spans="1:10" ht="18" customHeight="1" x14ac:dyDescent="0.25">
      <c r="A30" s="119" t="s">
        <v>332</v>
      </c>
      <c r="B30" s="120"/>
      <c r="C30" s="121"/>
      <c r="D30" s="122">
        <v>48</v>
      </c>
      <c r="E30" s="123">
        <v>25.73</v>
      </c>
      <c r="F30" s="124">
        <v>0</v>
      </c>
      <c r="G30" s="125">
        <v>0</v>
      </c>
      <c r="H30" s="126">
        <v>0</v>
      </c>
      <c r="I30" s="152">
        <f t="shared" si="0"/>
        <v>73.73</v>
      </c>
      <c r="J30" s="153" t="s">
        <v>173</v>
      </c>
    </row>
    <row r="31" spans="1:10" ht="18" customHeight="1" x14ac:dyDescent="0.25">
      <c r="A31" s="119" t="s">
        <v>339</v>
      </c>
      <c r="B31" s="120"/>
      <c r="C31" s="121"/>
      <c r="D31" s="122">
        <v>46</v>
      </c>
      <c r="E31" s="123">
        <v>0</v>
      </c>
      <c r="F31" s="124">
        <v>0</v>
      </c>
      <c r="G31" s="125">
        <v>0</v>
      </c>
      <c r="H31" s="126">
        <v>0</v>
      </c>
      <c r="I31" s="152">
        <f t="shared" si="0"/>
        <v>46</v>
      </c>
      <c r="J31" s="153" t="s">
        <v>176</v>
      </c>
    </row>
    <row r="32" spans="1:10" ht="18" customHeight="1" x14ac:dyDescent="0.25">
      <c r="A32" s="119"/>
      <c r="B32" s="120"/>
      <c r="C32" s="121"/>
      <c r="D32" s="122"/>
      <c r="E32" s="122"/>
      <c r="F32" s="120"/>
      <c r="G32" s="127"/>
      <c r="H32" s="128"/>
      <c r="I32" s="119"/>
      <c r="J32" s="128"/>
    </row>
    <row r="33" spans="1:10" ht="18" customHeight="1" x14ac:dyDescent="0.25">
      <c r="A33" s="119"/>
      <c r="B33" s="120"/>
      <c r="C33" s="121"/>
      <c r="D33" s="122"/>
      <c r="E33" s="122"/>
      <c r="F33" s="120"/>
      <c r="G33" s="127"/>
      <c r="H33" s="128"/>
      <c r="I33" s="119"/>
      <c r="J33" s="128"/>
    </row>
    <row r="34" spans="1:10" ht="18" customHeight="1" x14ac:dyDescent="0.25">
      <c r="A34" s="119"/>
      <c r="B34" s="120"/>
      <c r="C34" s="121"/>
      <c r="D34" s="122"/>
      <c r="E34" s="122"/>
      <c r="F34" s="120"/>
      <c r="G34" s="127"/>
      <c r="H34" s="128"/>
      <c r="I34" s="119"/>
      <c r="J34" s="128"/>
    </row>
    <row r="35" spans="1:10" ht="18" customHeight="1" x14ac:dyDescent="0.25">
      <c r="A35" s="119"/>
      <c r="B35" s="120"/>
      <c r="C35" s="121"/>
      <c r="D35" s="122"/>
      <c r="E35" s="122"/>
      <c r="F35" s="120"/>
      <c r="G35" s="127"/>
      <c r="H35" s="128"/>
      <c r="I35" s="119"/>
      <c r="J35" s="128"/>
    </row>
    <row r="36" spans="1:10" ht="18" customHeight="1" x14ac:dyDescent="0.25">
      <c r="A36" s="119"/>
      <c r="B36" s="120"/>
      <c r="C36" s="121"/>
      <c r="D36" s="122"/>
      <c r="E36" s="122"/>
      <c r="F36" s="120"/>
      <c r="G36" s="127"/>
      <c r="H36" s="128"/>
      <c r="I36" s="119"/>
      <c r="J36" s="128"/>
    </row>
    <row r="37" spans="1:10" ht="18" customHeight="1" x14ac:dyDescent="0.25">
      <c r="A37" s="119"/>
      <c r="B37" s="120"/>
      <c r="C37" s="121"/>
      <c r="D37" s="122"/>
      <c r="E37" s="122"/>
      <c r="F37" s="120"/>
      <c r="G37" s="127"/>
      <c r="H37" s="128"/>
      <c r="I37" s="119"/>
      <c r="J37" s="128"/>
    </row>
    <row r="38" spans="1:10" ht="18" customHeight="1" x14ac:dyDescent="0.25">
      <c r="A38" s="119"/>
      <c r="B38" s="120"/>
      <c r="C38" s="121"/>
      <c r="D38" s="122"/>
      <c r="E38" s="122"/>
      <c r="F38" s="120"/>
      <c r="G38" s="127"/>
      <c r="H38" s="128"/>
      <c r="I38" s="119"/>
      <c r="J38" s="128"/>
    </row>
    <row r="39" spans="1:10" ht="18" customHeight="1" x14ac:dyDescent="0.25">
      <c r="A39" s="119"/>
      <c r="B39" s="120"/>
      <c r="C39" s="121"/>
      <c r="D39" s="122"/>
      <c r="E39" s="122"/>
      <c r="F39" s="120"/>
      <c r="G39" s="127"/>
      <c r="H39" s="128"/>
      <c r="I39" s="119"/>
      <c r="J39" s="128"/>
    </row>
    <row r="40" spans="1:10" ht="18" customHeight="1" x14ac:dyDescent="0.25">
      <c r="A40" s="129"/>
      <c r="B40" s="130"/>
      <c r="C40" s="131"/>
      <c r="D40" s="132"/>
      <c r="E40" s="132"/>
      <c r="F40" s="130"/>
      <c r="G40" s="133"/>
      <c r="H40" s="134"/>
      <c r="I40" s="129"/>
      <c r="J40" s="134"/>
    </row>
  </sheetData>
  <mergeCells count="4">
    <mergeCell ref="A1:J1"/>
    <mergeCell ref="I13:J13"/>
    <mergeCell ref="A13:A14"/>
    <mergeCell ref="B13:B14"/>
  </mergeCells>
  <pageMargins left="0.39" right="0.39" top="0.98" bottom="0.98" header="0.51" footer="0.51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39"/>
  <sheetViews>
    <sheetView workbookViewId="0">
      <selection activeCell="M22" sqref="M22"/>
    </sheetView>
  </sheetViews>
  <sheetFormatPr defaultColWidth="8" defaultRowHeight="12.5" x14ac:dyDescent="0.25"/>
  <cols>
    <col min="1" max="1" width="15.7265625" style="1" customWidth="1"/>
    <col min="2" max="2" width="13.26953125" style="1" customWidth="1"/>
    <col min="3" max="3" width="6.453125" style="1" customWidth="1"/>
    <col min="4" max="9" width="7.26953125" style="1" customWidth="1"/>
    <col min="10" max="10" width="7" style="1" customWidth="1"/>
    <col min="11" max="16384" width="8" style="1"/>
  </cols>
  <sheetData>
    <row r="1" spans="1:10" ht="34.5" x14ac:dyDescent="0.65">
      <c r="A1" s="747" t="s">
        <v>21</v>
      </c>
      <c r="B1" s="748"/>
      <c r="C1" s="748"/>
      <c r="D1" s="748"/>
      <c r="E1" s="748"/>
      <c r="F1" s="748"/>
      <c r="G1" s="748"/>
      <c r="H1" s="748"/>
      <c r="I1" s="748"/>
      <c r="J1" s="749"/>
    </row>
    <row r="2" spans="1:10" ht="15.5" x14ac:dyDescent="0.35">
      <c r="A2" s="2" t="s">
        <v>22</v>
      </c>
      <c r="B2" s="3" t="s">
        <v>366</v>
      </c>
      <c r="C2" s="4"/>
      <c r="D2" s="4"/>
      <c r="E2" s="4"/>
      <c r="F2" s="4"/>
      <c r="G2" s="4"/>
      <c r="H2" s="5"/>
      <c r="I2" s="54" t="s">
        <v>24</v>
      </c>
      <c r="J2" s="55">
        <v>917</v>
      </c>
    </row>
    <row r="3" spans="1:10" ht="15.5" x14ac:dyDescent="0.35">
      <c r="A3" s="6" t="s">
        <v>26</v>
      </c>
      <c r="B3" s="7" t="s">
        <v>27</v>
      </c>
      <c r="C3" s="8"/>
      <c r="D3" s="8"/>
      <c r="E3" s="8"/>
      <c r="F3" s="8"/>
      <c r="G3" s="8"/>
      <c r="H3" s="9"/>
      <c r="I3" s="56" t="s">
        <v>28</v>
      </c>
      <c r="J3" s="55" t="s">
        <v>64</v>
      </c>
    </row>
    <row r="4" spans="1:10" ht="15.5" x14ac:dyDescent="0.35">
      <c r="A4" s="6" t="s">
        <v>30</v>
      </c>
      <c r="B4" s="74">
        <v>39382</v>
      </c>
      <c r="C4" s="8"/>
      <c r="D4" s="8"/>
      <c r="E4" s="8"/>
      <c r="F4" s="8"/>
      <c r="G4" s="8"/>
      <c r="H4" s="9"/>
      <c r="I4" s="56" t="s">
        <v>32</v>
      </c>
      <c r="J4" s="55" t="s">
        <v>304</v>
      </c>
    </row>
    <row r="5" spans="1:10" ht="15.5" x14ac:dyDescent="0.35">
      <c r="A5" s="10" t="s">
        <v>33</v>
      </c>
      <c r="B5" s="11" t="s">
        <v>34</v>
      </c>
      <c r="C5" s="12"/>
      <c r="D5" s="12"/>
      <c r="E5" s="12"/>
      <c r="F5" s="12"/>
      <c r="G5" s="12"/>
      <c r="H5" s="12"/>
      <c r="I5" s="12"/>
      <c r="J5" s="57"/>
    </row>
    <row r="6" spans="1:10" ht="15.5" x14ac:dyDescent="0.35">
      <c r="A6" s="10" t="s">
        <v>35</v>
      </c>
      <c r="B6" s="13"/>
      <c r="C6" s="14"/>
      <c r="D6" s="14"/>
      <c r="E6" s="14"/>
      <c r="F6" s="14"/>
      <c r="G6" s="14"/>
      <c r="H6" s="15"/>
      <c r="I6" s="58" t="s">
        <v>216</v>
      </c>
      <c r="J6" s="59"/>
    </row>
    <row r="7" spans="1:10" ht="15.5" x14ac:dyDescent="0.35">
      <c r="A7" s="16" t="s">
        <v>36</v>
      </c>
      <c r="B7" s="17" t="s">
        <v>37</v>
      </c>
      <c r="C7" s="12"/>
      <c r="D7" s="12"/>
      <c r="E7" s="12"/>
      <c r="F7" s="12"/>
      <c r="G7" s="12"/>
      <c r="H7" s="15"/>
      <c r="I7" s="60" t="s">
        <v>217</v>
      </c>
      <c r="J7" s="61"/>
    </row>
    <row r="8" spans="1:10" ht="15.5" x14ac:dyDescent="0.35">
      <c r="A8" s="16" t="s">
        <v>38</v>
      </c>
      <c r="B8" s="18"/>
      <c r="C8" s="14"/>
      <c r="D8" s="14"/>
      <c r="E8" s="14"/>
      <c r="F8" s="14"/>
      <c r="G8" s="14"/>
      <c r="H8" s="15"/>
      <c r="I8" s="60" t="s">
        <v>218</v>
      </c>
      <c r="J8" s="61"/>
    </row>
    <row r="9" spans="1:10" ht="15.5" x14ac:dyDescent="0.35">
      <c r="A9" s="16" t="s">
        <v>40</v>
      </c>
      <c r="B9" s="18"/>
      <c r="C9" s="14"/>
      <c r="D9" s="14"/>
      <c r="E9" s="14"/>
      <c r="F9" s="14"/>
      <c r="G9" s="14"/>
      <c r="H9" s="8"/>
      <c r="I9" s="62" t="s">
        <v>219</v>
      </c>
      <c r="J9" s="63"/>
    </row>
    <row r="10" spans="1:10" ht="15.5" x14ac:dyDescent="0.35">
      <c r="A10" s="19" t="s">
        <v>42</v>
      </c>
      <c r="B10" s="11"/>
      <c r="C10" s="12"/>
      <c r="D10" s="12"/>
      <c r="E10" s="12"/>
      <c r="F10" s="12"/>
      <c r="G10" s="12"/>
      <c r="H10" s="12"/>
      <c r="I10" s="64"/>
      <c r="J10" s="65"/>
    </row>
    <row r="11" spans="1:10" ht="15.5" x14ac:dyDescent="0.35">
      <c r="A11" s="10" t="s">
        <v>44</v>
      </c>
      <c r="B11" s="18" t="s">
        <v>59</v>
      </c>
      <c r="C11" s="14"/>
      <c r="D11" s="14"/>
      <c r="E11" s="14"/>
      <c r="F11" s="14"/>
      <c r="G11" s="14"/>
      <c r="H11" s="14"/>
      <c r="I11" s="14"/>
      <c r="J11" s="9"/>
    </row>
    <row r="12" spans="1:10" ht="15.5" x14ac:dyDescent="0.35">
      <c r="A12" s="20" t="s">
        <v>46</v>
      </c>
      <c r="B12" s="21" t="s">
        <v>99</v>
      </c>
      <c r="C12" s="12"/>
      <c r="D12" s="12"/>
      <c r="E12" s="12"/>
      <c r="F12" s="22"/>
      <c r="G12" s="23" t="s">
        <v>367</v>
      </c>
      <c r="H12" s="24"/>
      <c r="I12" s="66" t="s">
        <v>368</v>
      </c>
      <c r="J12" s="67"/>
    </row>
    <row r="13" spans="1:10" ht="13" x14ac:dyDescent="0.3">
      <c r="A13" s="752" t="s">
        <v>199</v>
      </c>
      <c r="B13" s="754" t="s">
        <v>369</v>
      </c>
      <c r="C13" s="25" t="s">
        <v>221</v>
      </c>
      <c r="D13" s="26" t="s">
        <v>222</v>
      </c>
      <c r="E13" s="27" t="s">
        <v>223</v>
      </c>
      <c r="F13" s="28" t="s">
        <v>224</v>
      </c>
      <c r="G13" s="26" t="s">
        <v>225</v>
      </c>
      <c r="H13" s="26" t="s">
        <v>226</v>
      </c>
      <c r="I13" s="750" t="s">
        <v>56</v>
      </c>
      <c r="J13" s="751"/>
    </row>
    <row r="14" spans="1:10" ht="13" x14ac:dyDescent="0.3">
      <c r="A14" s="753"/>
      <c r="B14" s="755"/>
      <c r="C14" s="29" t="s">
        <v>227</v>
      </c>
      <c r="D14" s="30"/>
      <c r="E14" s="31"/>
      <c r="F14" s="30"/>
      <c r="G14" s="30"/>
      <c r="H14" s="30"/>
      <c r="I14" s="68" t="s">
        <v>57</v>
      </c>
      <c r="J14" s="69" t="s">
        <v>370</v>
      </c>
    </row>
    <row r="15" spans="1:10" x14ac:dyDescent="0.25">
      <c r="A15" s="32" t="s">
        <v>308</v>
      </c>
      <c r="B15" s="33"/>
      <c r="C15" s="34"/>
      <c r="D15" s="35">
        <v>138</v>
      </c>
      <c r="E15" s="36">
        <v>46.6</v>
      </c>
      <c r="F15" s="37">
        <v>91.86</v>
      </c>
      <c r="G15" s="38">
        <v>27.22</v>
      </c>
      <c r="H15" s="39">
        <v>21.18</v>
      </c>
      <c r="I15" s="70">
        <f t="shared" ref="I15:I24" si="0">SUM(D15:H15)</f>
        <v>324.85999999999996</v>
      </c>
      <c r="J15" s="71" t="s">
        <v>61</v>
      </c>
    </row>
    <row r="16" spans="1:10" x14ac:dyDescent="0.25">
      <c r="A16" s="40" t="s">
        <v>229</v>
      </c>
      <c r="B16" s="41" t="s">
        <v>371</v>
      </c>
      <c r="C16" s="42"/>
      <c r="D16" s="43">
        <v>119</v>
      </c>
      <c r="E16" s="44">
        <v>49.15</v>
      </c>
      <c r="F16" s="45">
        <v>83.25</v>
      </c>
      <c r="G16" s="46">
        <v>25.66</v>
      </c>
      <c r="H16" s="47">
        <v>20.52</v>
      </c>
      <c r="I16" s="72">
        <f t="shared" si="0"/>
        <v>297.58</v>
      </c>
      <c r="J16" s="73" t="s">
        <v>64</v>
      </c>
    </row>
    <row r="17" spans="1:10" x14ac:dyDescent="0.25">
      <c r="A17" s="40" t="s">
        <v>206</v>
      </c>
      <c r="B17" s="41" t="s">
        <v>306</v>
      </c>
      <c r="C17" s="42" t="s">
        <v>85</v>
      </c>
      <c r="D17" s="43">
        <v>129</v>
      </c>
      <c r="E17" s="44">
        <v>43.69</v>
      </c>
      <c r="F17" s="45">
        <v>88.93</v>
      </c>
      <c r="G17" s="46">
        <v>15.07</v>
      </c>
      <c r="H17" s="47">
        <v>11.98</v>
      </c>
      <c r="I17" s="72">
        <f t="shared" si="0"/>
        <v>288.67</v>
      </c>
      <c r="J17" s="73" t="s">
        <v>69</v>
      </c>
    </row>
    <row r="18" spans="1:10" x14ac:dyDescent="0.25">
      <c r="A18" s="40" t="s">
        <v>212</v>
      </c>
      <c r="B18" s="41" t="s">
        <v>27</v>
      </c>
      <c r="C18" s="42" t="s">
        <v>134</v>
      </c>
      <c r="D18" s="43">
        <v>127</v>
      </c>
      <c r="E18" s="44">
        <v>36.200000000000003</v>
      </c>
      <c r="F18" s="45">
        <v>71.680000000000007</v>
      </c>
      <c r="G18" s="46">
        <v>28.23</v>
      </c>
      <c r="H18" s="47">
        <v>16.84</v>
      </c>
      <c r="I18" s="72">
        <f t="shared" si="0"/>
        <v>279.95</v>
      </c>
      <c r="J18" s="73" t="s">
        <v>72</v>
      </c>
    </row>
    <row r="19" spans="1:10" x14ac:dyDescent="0.25">
      <c r="A19" s="40" t="s">
        <v>205</v>
      </c>
      <c r="B19" s="41" t="s">
        <v>27</v>
      </c>
      <c r="C19" s="42" t="s">
        <v>82</v>
      </c>
      <c r="D19" s="43">
        <v>136</v>
      </c>
      <c r="E19" s="44">
        <v>39.880000000000003</v>
      </c>
      <c r="F19" s="45">
        <v>67.959999999999994</v>
      </c>
      <c r="G19" s="46">
        <v>19.02</v>
      </c>
      <c r="H19" s="47">
        <v>16.239999999999998</v>
      </c>
      <c r="I19" s="72">
        <f t="shared" si="0"/>
        <v>279.09999999999997</v>
      </c>
      <c r="J19" s="73" t="s">
        <v>75</v>
      </c>
    </row>
    <row r="20" spans="1:10" x14ac:dyDescent="0.25">
      <c r="A20" s="40" t="s">
        <v>372</v>
      </c>
      <c r="B20" s="41" t="s">
        <v>373</v>
      </c>
      <c r="C20" s="42"/>
      <c r="D20" s="43">
        <v>119</v>
      </c>
      <c r="E20" s="44">
        <v>41.73</v>
      </c>
      <c r="F20" s="45">
        <v>61.88</v>
      </c>
      <c r="G20" s="46">
        <v>28.75</v>
      </c>
      <c r="H20" s="47">
        <v>11.34</v>
      </c>
      <c r="I20" s="72">
        <f t="shared" si="0"/>
        <v>262.7</v>
      </c>
      <c r="J20" s="73" t="s">
        <v>77</v>
      </c>
    </row>
    <row r="21" spans="1:10" x14ac:dyDescent="0.25">
      <c r="A21" s="40" t="s">
        <v>307</v>
      </c>
      <c r="B21" s="41" t="s">
        <v>27</v>
      </c>
      <c r="C21" s="42" t="s">
        <v>79</v>
      </c>
      <c r="D21" s="43">
        <v>118</v>
      </c>
      <c r="E21" s="44">
        <v>36.89</v>
      </c>
      <c r="F21" s="45">
        <v>64.45</v>
      </c>
      <c r="G21" s="46">
        <v>18.190000000000001</v>
      </c>
      <c r="H21" s="47">
        <v>23.9</v>
      </c>
      <c r="I21" s="72">
        <f t="shared" si="0"/>
        <v>261.42999999999995</v>
      </c>
      <c r="J21" s="73" t="s">
        <v>80</v>
      </c>
    </row>
    <row r="22" spans="1:10" x14ac:dyDescent="0.25">
      <c r="A22" s="40" t="s">
        <v>238</v>
      </c>
      <c r="B22" s="41" t="s">
        <v>27</v>
      </c>
      <c r="C22" s="42" t="s">
        <v>239</v>
      </c>
      <c r="D22" s="43">
        <v>106</v>
      </c>
      <c r="E22" s="44">
        <v>36.869999999999997</v>
      </c>
      <c r="F22" s="45">
        <v>74.42</v>
      </c>
      <c r="G22" s="46">
        <v>17.309999999999999</v>
      </c>
      <c r="H22" s="47">
        <v>24.55</v>
      </c>
      <c r="I22" s="72">
        <f t="shared" si="0"/>
        <v>259.15000000000003</v>
      </c>
      <c r="J22" s="73" t="s">
        <v>83</v>
      </c>
    </row>
    <row r="23" spans="1:10" x14ac:dyDescent="0.25">
      <c r="A23" s="40" t="s">
        <v>374</v>
      </c>
      <c r="B23" s="41"/>
      <c r="C23" s="42"/>
      <c r="D23" s="43">
        <v>107</v>
      </c>
      <c r="E23" s="44">
        <v>39.9</v>
      </c>
      <c r="F23" s="45">
        <v>76.42</v>
      </c>
      <c r="G23" s="46">
        <v>20.75</v>
      </c>
      <c r="H23" s="47">
        <v>11.25</v>
      </c>
      <c r="I23" s="72">
        <f t="shared" si="0"/>
        <v>255.32</v>
      </c>
      <c r="J23" s="73" t="s">
        <v>86</v>
      </c>
    </row>
    <row r="24" spans="1:10" x14ac:dyDescent="0.25">
      <c r="A24" s="40" t="s">
        <v>231</v>
      </c>
      <c r="B24" s="41" t="s">
        <v>27</v>
      </c>
      <c r="C24" s="42" t="s">
        <v>71</v>
      </c>
      <c r="D24" s="43">
        <v>87</v>
      </c>
      <c r="E24" s="44">
        <v>40.4</v>
      </c>
      <c r="F24" s="45">
        <v>81.03</v>
      </c>
      <c r="G24" s="46">
        <v>20</v>
      </c>
      <c r="H24" s="47">
        <v>23</v>
      </c>
      <c r="I24" s="72">
        <f t="shared" si="0"/>
        <v>251.43</v>
      </c>
      <c r="J24" s="73" t="s">
        <v>89</v>
      </c>
    </row>
    <row r="25" spans="1:10" x14ac:dyDescent="0.25">
      <c r="A25" s="40" t="s">
        <v>269</v>
      </c>
      <c r="B25" s="41" t="s">
        <v>27</v>
      </c>
      <c r="C25" s="42" t="s">
        <v>270</v>
      </c>
      <c r="D25" s="77" t="s">
        <v>375</v>
      </c>
      <c r="E25" s="44">
        <v>40.9</v>
      </c>
      <c r="F25" s="45">
        <v>54.63</v>
      </c>
      <c r="G25" s="46">
        <v>14.02</v>
      </c>
      <c r="H25" s="47">
        <v>18.149999999999999</v>
      </c>
      <c r="I25" s="72">
        <v>245.7</v>
      </c>
      <c r="J25" s="73" t="s">
        <v>92</v>
      </c>
    </row>
    <row r="26" spans="1:10" x14ac:dyDescent="0.25">
      <c r="A26" s="40" t="s">
        <v>376</v>
      </c>
      <c r="B26" s="41" t="s">
        <v>377</v>
      </c>
      <c r="C26" s="42"/>
      <c r="D26" s="43">
        <v>116</v>
      </c>
      <c r="E26" s="44">
        <v>35.06</v>
      </c>
      <c r="F26" s="45">
        <v>71.319999999999993</v>
      </c>
      <c r="G26" s="46">
        <v>19.73</v>
      </c>
      <c r="H26" s="47">
        <v>0</v>
      </c>
      <c r="I26" s="72">
        <f t="shared" ref="I26:I38" si="1">SUM(D26:H26)</f>
        <v>242.10999999999999</v>
      </c>
      <c r="J26" s="73" t="s">
        <v>123</v>
      </c>
    </row>
    <row r="27" spans="1:10" x14ac:dyDescent="0.25">
      <c r="A27" s="40" t="s">
        <v>274</v>
      </c>
      <c r="B27" s="41"/>
      <c r="C27" s="42"/>
      <c r="D27" s="43">
        <v>121</v>
      </c>
      <c r="E27" s="44">
        <v>42.65</v>
      </c>
      <c r="F27" s="45">
        <v>32.229999999999997</v>
      </c>
      <c r="G27" s="46">
        <v>26.58</v>
      </c>
      <c r="H27" s="47">
        <v>12.14</v>
      </c>
      <c r="I27" s="72">
        <f t="shared" si="1"/>
        <v>234.59999999999997</v>
      </c>
      <c r="J27" s="73" t="s">
        <v>124</v>
      </c>
    </row>
    <row r="28" spans="1:10" x14ac:dyDescent="0.25">
      <c r="A28" s="40" t="s">
        <v>257</v>
      </c>
      <c r="B28" s="41" t="s">
        <v>329</v>
      </c>
      <c r="C28" s="42"/>
      <c r="D28" s="43">
        <v>73</v>
      </c>
      <c r="E28" s="44">
        <v>43.61</v>
      </c>
      <c r="F28" s="45">
        <v>65.42</v>
      </c>
      <c r="G28" s="46">
        <v>29.36</v>
      </c>
      <c r="H28" s="47">
        <v>5.6</v>
      </c>
      <c r="I28" s="72">
        <f t="shared" si="1"/>
        <v>216.98999999999998</v>
      </c>
      <c r="J28" s="73" t="s">
        <v>125</v>
      </c>
    </row>
    <row r="29" spans="1:10" x14ac:dyDescent="0.25">
      <c r="A29" s="40" t="s">
        <v>240</v>
      </c>
      <c r="B29" s="41" t="s">
        <v>248</v>
      </c>
      <c r="C29" s="42"/>
      <c r="D29" s="43">
        <v>126</v>
      </c>
      <c r="E29" s="44">
        <v>38.96</v>
      </c>
      <c r="F29" s="45">
        <v>29.32</v>
      </c>
      <c r="G29" s="46">
        <v>4.18</v>
      </c>
      <c r="H29" s="47">
        <v>16.420000000000002</v>
      </c>
      <c r="I29" s="72">
        <f t="shared" si="1"/>
        <v>214.88</v>
      </c>
      <c r="J29" s="73" t="s">
        <v>172</v>
      </c>
    </row>
    <row r="30" spans="1:10" x14ac:dyDescent="0.25">
      <c r="A30" s="40" t="s">
        <v>254</v>
      </c>
      <c r="B30" s="41" t="s">
        <v>27</v>
      </c>
      <c r="C30" s="42" t="s">
        <v>161</v>
      </c>
      <c r="D30" s="43">
        <v>82</v>
      </c>
      <c r="E30" s="44">
        <v>33.69</v>
      </c>
      <c r="F30" s="45">
        <v>68.930000000000007</v>
      </c>
      <c r="G30" s="46">
        <v>21.03</v>
      </c>
      <c r="H30" s="47">
        <v>7.47</v>
      </c>
      <c r="I30" s="72">
        <f t="shared" si="1"/>
        <v>213.12</v>
      </c>
      <c r="J30" s="73" t="s">
        <v>173</v>
      </c>
    </row>
    <row r="31" spans="1:10" x14ac:dyDescent="0.25">
      <c r="A31" s="40" t="s">
        <v>253</v>
      </c>
      <c r="B31" s="41" t="s">
        <v>27</v>
      </c>
      <c r="C31" s="42" t="s">
        <v>122</v>
      </c>
      <c r="D31" s="43">
        <v>101</v>
      </c>
      <c r="E31" s="44">
        <v>36.75</v>
      </c>
      <c r="F31" s="45">
        <v>36.03</v>
      </c>
      <c r="G31" s="46">
        <v>23.24</v>
      </c>
      <c r="H31" s="47">
        <v>9.9700000000000006</v>
      </c>
      <c r="I31" s="72">
        <f t="shared" si="1"/>
        <v>206.99</v>
      </c>
      <c r="J31" s="73" t="s">
        <v>176</v>
      </c>
    </row>
    <row r="32" spans="1:10" x14ac:dyDescent="0.25">
      <c r="A32" s="40" t="s">
        <v>378</v>
      </c>
      <c r="B32" s="41"/>
      <c r="C32" s="42"/>
      <c r="D32" s="43">
        <v>55</v>
      </c>
      <c r="E32" s="44">
        <v>45.48</v>
      </c>
      <c r="F32" s="45">
        <v>78.599999999999994</v>
      </c>
      <c r="G32" s="46">
        <v>9.6999999999999993</v>
      </c>
      <c r="H32" s="47">
        <v>16.399999999999999</v>
      </c>
      <c r="I32" s="72">
        <f t="shared" si="1"/>
        <v>205.17999999999998</v>
      </c>
      <c r="J32" s="73" t="s">
        <v>178</v>
      </c>
    </row>
    <row r="33" spans="1:10" x14ac:dyDescent="0.25">
      <c r="A33" s="40" t="s">
        <v>204</v>
      </c>
      <c r="B33" s="41" t="s">
        <v>170</v>
      </c>
      <c r="C33" s="42" t="s">
        <v>171</v>
      </c>
      <c r="D33" s="43">
        <v>77</v>
      </c>
      <c r="E33" s="44">
        <v>33.380000000000003</v>
      </c>
      <c r="F33" s="45">
        <v>59.36</v>
      </c>
      <c r="G33" s="46">
        <v>7.24</v>
      </c>
      <c r="H33" s="47">
        <v>12.14</v>
      </c>
      <c r="I33" s="72">
        <f t="shared" si="1"/>
        <v>189.12</v>
      </c>
      <c r="J33" s="73" t="s">
        <v>278</v>
      </c>
    </row>
    <row r="34" spans="1:10" x14ac:dyDescent="0.25">
      <c r="A34" s="40" t="s">
        <v>200</v>
      </c>
      <c r="B34" s="41" t="s">
        <v>27</v>
      </c>
      <c r="C34" s="42" t="s">
        <v>60</v>
      </c>
      <c r="D34" s="40">
        <v>114</v>
      </c>
      <c r="E34" s="44">
        <v>29.9</v>
      </c>
      <c r="F34" s="44">
        <v>2.1</v>
      </c>
      <c r="G34" s="45">
        <v>17</v>
      </c>
      <c r="H34" s="46">
        <v>20.86</v>
      </c>
      <c r="I34" s="72">
        <f t="shared" si="1"/>
        <v>183.86</v>
      </c>
      <c r="J34" s="73" t="s">
        <v>324</v>
      </c>
    </row>
    <row r="35" spans="1:10" x14ac:dyDescent="0.25">
      <c r="A35" s="40" t="s">
        <v>363</v>
      </c>
      <c r="B35" s="41"/>
      <c r="C35" s="42"/>
      <c r="D35" s="43">
        <v>44</v>
      </c>
      <c r="E35" s="44">
        <v>35.08</v>
      </c>
      <c r="F35" s="45">
        <v>40.29</v>
      </c>
      <c r="G35" s="46">
        <v>20.74</v>
      </c>
      <c r="H35" s="47">
        <v>11.11</v>
      </c>
      <c r="I35" s="72">
        <f t="shared" si="1"/>
        <v>151.22000000000003</v>
      </c>
      <c r="J35" s="73" t="s">
        <v>340</v>
      </c>
    </row>
    <row r="36" spans="1:10" x14ac:dyDescent="0.25">
      <c r="A36" s="40" t="s">
        <v>379</v>
      </c>
      <c r="B36" s="41" t="s">
        <v>27</v>
      </c>
      <c r="C36" s="42" t="s">
        <v>153</v>
      </c>
      <c r="D36" s="43">
        <v>26</v>
      </c>
      <c r="E36" s="44">
        <v>37.08</v>
      </c>
      <c r="F36" s="45">
        <v>47.26</v>
      </c>
      <c r="G36" s="46">
        <v>11.66</v>
      </c>
      <c r="H36" s="47">
        <v>17.989999999999998</v>
      </c>
      <c r="I36" s="72">
        <f t="shared" si="1"/>
        <v>139.99</v>
      </c>
      <c r="J36" s="73" t="s">
        <v>362</v>
      </c>
    </row>
    <row r="37" spans="1:10" x14ac:dyDescent="0.25">
      <c r="A37" s="40" t="s">
        <v>380</v>
      </c>
      <c r="B37" s="41" t="s">
        <v>27</v>
      </c>
      <c r="C37" s="42" t="s">
        <v>381</v>
      </c>
      <c r="D37" s="43">
        <v>67</v>
      </c>
      <c r="E37" s="44">
        <v>23.79</v>
      </c>
      <c r="F37" s="45">
        <v>7.59</v>
      </c>
      <c r="G37" s="46">
        <v>0</v>
      </c>
      <c r="H37" s="47">
        <v>0</v>
      </c>
      <c r="I37" s="72">
        <f t="shared" si="1"/>
        <v>98.38</v>
      </c>
      <c r="J37" s="73" t="s">
        <v>382</v>
      </c>
    </row>
    <row r="38" spans="1:10" x14ac:dyDescent="0.25">
      <c r="A38" s="40" t="s">
        <v>383</v>
      </c>
      <c r="B38" s="41"/>
      <c r="C38" s="42"/>
      <c r="D38" s="43">
        <v>60</v>
      </c>
      <c r="E38" s="44">
        <v>0</v>
      </c>
      <c r="F38" s="45">
        <v>0</v>
      </c>
      <c r="G38" s="46">
        <v>0</v>
      </c>
      <c r="H38" s="47">
        <v>0</v>
      </c>
      <c r="I38" s="72">
        <f t="shared" si="1"/>
        <v>60</v>
      </c>
      <c r="J38" s="73" t="s">
        <v>384</v>
      </c>
    </row>
    <row r="39" spans="1:10" x14ac:dyDescent="0.25">
      <c r="A39" s="48"/>
      <c r="B39" s="49"/>
      <c r="C39" s="50"/>
      <c r="D39" s="51"/>
      <c r="E39" s="51"/>
      <c r="F39" s="49"/>
      <c r="G39" s="52"/>
      <c r="H39" s="53"/>
      <c r="I39" s="48"/>
      <c r="J39" s="53"/>
    </row>
  </sheetData>
  <mergeCells count="4">
    <mergeCell ref="A1:J1"/>
    <mergeCell ref="I13:J13"/>
    <mergeCell ref="A13:A14"/>
    <mergeCell ref="B13:B14"/>
  </mergeCells>
  <pageMargins left="0.24" right="0.2" top="0.51" bottom="0.98" header="0.35" footer="0.51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35"/>
  <sheetViews>
    <sheetView topLeftCell="A11" workbookViewId="0">
      <selection activeCell="M25" sqref="M25"/>
    </sheetView>
  </sheetViews>
  <sheetFormatPr defaultColWidth="8" defaultRowHeight="12.5" x14ac:dyDescent="0.25"/>
  <cols>
    <col min="1" max="1" width="15.453125" style="1" customWidth="1"/>
    <col min="2" max="2" width="11.81640625" style="1" customWidth="1"/>
    <col min="3" max="3" width="6.453125" style="1" customWidth="1"/>
    <col min="4" max="9" width="7.1796875" style="1" customWidth="1"/>
    <col min="10" max="10" width="6.81640625" style="1" customWidth="1"/>
    <col min="11" max="16384" width="8" style="1"/>
  </cols>
  <sheetData>
    <row r="1" spans="1:10" ht="34.5" x14ac:dyDescent="0.65">
      <c r="A1" s="747" t="s">
        <v>21</v>
      </c>
      <c r="B1" s="748"/>
      <c r="C1" s="748"/>
      <c r="D1" s="748"/>
      <c r="E1" s="748"/>
      <c r="F1" s="748"/>
      <c r="G1" s="748"/>
      <c r="H1" s="748"/>
      <c r="I1" s="748"/>
      <c r="J1" s="749"/>
    </row>
    <row r="2" spans="1:10" ht="15.5" x14ac:dyDescent="0.35">
      <c r="A2" s="2" t="s">
        <v>22</v>
      </c>
      <c r="B2" s="3" t="s">
        <v>366</v>
      </c>
      <c r="C2" s="4"/>
      <c r="D2" s="4"/>
      <c r="E2" s="4"/>
      <c r="F2" s="4"/>
      <c r="G2" s="4"/>
      <c r="H2" s="5"/>
      <c r="I2" s="54" t="s">
        <v>24</v>
      </c>
      <c r="J2" s="55">
        <v>913</v>
      </c>
    </row>
    <row r="3" spans="1:10" ht="15.5" x14ac:dyDescent="0.35">
      <c r="A3" s="6" t="s">
        <v>26</v>
      </c>
      <c r="B3" s="7" t="s">
        <v>27</v>
      </c>
      <c r="C3" s="8"/>
      <c r="D3" s="8"/>
      <c r="E3" s="8"/>
      <c r="F3" s="8"/>
      <c r="G3" s="8"/>
      <c r="H3" s="9"/>
      <c r="I3" s="56" t="s">
        <v>28</v>
      </c>
      <c r="J3" s="55" t="s">
        <v>64</v>
      </c>
    </row>
    <row r="4" spans="1:10" ht="15.5" x14ac:dyDescent="0.35">
      <c r="A4" s="6" t="s">
        <v>30</v>
      </c>
      <c r="B4" s="74">
        <v>39305</v>
      </c>
      <c r="C4" s="8"/>
      <c r="D4" s="8"/>
      <c r="E4" s="8"/>
      <c r="F4" s="8"/>
      <c r="G4" s="8"/>
      <c r="H4" s="9"/>
      <c r="I4" s="56" t="s">
        <v>32</v>
      </c>
      <c r="J4" s="55" t="s">
        <v>69</v>
      </c>
    </row>
    <row r="5" spans="1:10" ht="15.5" x14ac:dyDescent="0.35">
      <c r="A5" s="10" t="s">
        <v>33</v>
      </c>
      <c r="B5" s="11" t="s">
        <v>34</v>
      </c>
      <c r="C5" s="12"/>
      <c r="D5" s="12"/>
      <c r="E5" s="12"/>
      <c r="F5" s="12"/>
      <c r="G5" s="12"/>
      <c r="H5" s="12"/>
      <c r="I5" s="12"/>
      <c r="J5" s="57"/>
    </row>
    <row r="6" spans="1:10" ht="15.5" x14ac:dyDescent="0.35">
      <c r="A6" s="10" t="s">
        <v>35</v>
      </c>
      <c r="B6" s="13"/>
      <c r="C6" s="14"/>
      <c r="D6" s="14"/>
      <c r="E6" s="14"/>
      <c r="F6" s="14"/>
      <c r="G6" s="14"/>
      <c r="H6" s="15"/>
      <c r="I6" s="58" t="s">
        <v>216</v>
      </c>
      <c r="J6" s="59"/>
    </row>
    <row r="7" spans="1:10" ht="15.5" x14ac:dyDescent="0.35">
      <c r="A7" s="16" t="s">
        <v>36</v>
      </c>
      <c r="B7" s="17" t="s">
        <v>37</v>
      </c>
      <c r="C7" s="12"/>
      <c r="D7" s="12"/>
      <c r="E7" s="12"/>
      <c r="F7" s="12"/>
      <c r="G7" s="12"/>
      <c r="H7" s="15"/>
      <c r="I7" s="60" t="s">
        <v>217</v>
      </c>
      <c r="J7" s="61"/>
    </row>
    <row r="8" spans="1:10" ht="15.5" x14ac:dyDescent="0.35">
      <c r="A8" s="16" t="s">
        <v>38</v>
      </c>
      <c r="B8" s="18"/>
      <c r="C8" s="14"/>
      <c r="D8" s="14"/>
      <c r="E8" s="14"/>
      <c r="F8" s="14"/>
      <c r="G8" s="14"/>
      <c r="H8" s="15"/>
      <c r="I8" s="60" t="s">
        <v>218</v>
      </c>
      <c r="J8" s="61"/>
    </row>
    <row r="9" spans="1:10" ht="15.5" x14ac:dyDescent="0.35">
      <c r="A9" s="16" t="s">
        <v>40</v>
      </c>
      <c r="B9" s="18"/>
      <c r="C9" s="14"/>
      <c r="D9" s="14"/>
      <c r="E9" s="14"/>
      <c r="F9" s="14"/>
      <c r="G9" s="14"/>
      <c r="H9" s="8"/>
      <c r="I9" s="62" t="s">
        <v>219</v>
      </c>
      <c r="J9" s="63"/>
    </row>
    <row r="10" spans="1:10" ht="15.5" x14ac:dyDescent="0.35">
      <c r="A10" s="19" t="s">
        <v>42</v>
      </c>
      <c r="B10" s="11"/>
      <c r="C10" s="12"/>
      <c r="D10" s="12"/>
      <c r="E10" s="12"/>
      <c r="F10" s="12"/>
      <c r="G10" s="12"/>
      <c r="H10" s="12"/>
      <c r="I10" s="64"/>
      <c r="J10" s="65"/>
    </row>
    <row r="11" spans="1:10" ht="15.5" x14ac:dyDescent="0.35">
      <c r="A11" s="10" t="s">
        <v>44</v>
      </c>
      <c r="B11" s="18" t="s">
        <v>99</v>
      </c>
      <c r="C11" s="14"/>
      <c r="D11" s="14"/>
      <c r="E11" s="14"/>
      <c r="F11" s="14"/>
      <c r="G11" s="14"/>
      <c r="H11" s="14"/>
      <c r="I11" s="14"/>
      <c r="J11" s="9"/>
    </row>
    <row r="12" spans="1:10" ht="15.5" x14ac:dyDescent="0.35">
      <c r="A12" s="20" t="s">
        <v>46</v>
      </c>
      <c r="B12" s="21" t="s">
        <v>59</v>
      </c>
      <c r="C12" s="12"/>
      <c r="D12" s="12"/>
      <c r="E12" s="12"/>
      <c r="F12" s="22"/>
      <c r="G12" s="23" t="s">
        <v>367</v>
      </c>
      <c r="H12" s="24"/>
      <c r="I12" s="66" t="s">
        <v>385</v>
      </c>
      <c r="J12" s="67"/>
    </row>
    <row r="13" spans="1:10" ht="13" x14ac:dyDescent="0.3">
      <c r="A13" s="752" t="s">
        <v>199</v>
      </c>
      <c r="B13" s="754" t="s">
        <v>369</v>
      </c>
      <c r="C13" s="25" t="s">
        <v>221</v>
      </c>
      <c r="D13" s="26" t="s">
        <v>222</v>
      </c>
      <c r="E13" s="27" t="s">
        <v>223</v>
      </c>
      <c r="F13" s="28" t="s">
        <v>224</v>
      </c>
      <c r="G13" s="26" t="s">
        <v>225</v>
      </c>
      <c r="H13" s="26" t="s">
        <v>226</v>
      </c>
      <c r="I13" s="750" t="s">
        <v>56</v>
      </c>
      <c r="J13" s="751"/>
    </row>
    <row r="14" spans="1:10" ht="13" x14ac:dyDescent="0.3">
      <c r="A14" s="753"/>
      <c r="B14" s="755"/>
      <c r="C14" s="29" t="s">
        <v>227</v>
      </c>
      <c r="D14" s="30"/>
      <c r="E14" s="31"/>
      <c r="F14" s="30"/>
      <c r="G14" s="30"/>
      <c r="H14" s="30"/>
      <c r="I14" s="68" t="s">
        <v>57</v>
      </c>
      <c r="J14" s="69" t="s">
        <v>370</v>
      </c>
    </row>
    <row r="15" spans="1:10" x14ac:dyDescent="0.25">
      <c r="A15" s="32" t="s">
        <v>193</v>
      </c>
      <c r="B15" s="33" t="s">
        <v>377</v>
      </c>
      <c r="C15" s="34"/>
      <c r="D15" s="35">
        <v>133</v>
      </c>
      <c r="E15" s="36">
        <v>42.72</v>
      </c>
      <c r="F15" s="37">
        <v>107.65</v>
      </c>
      <c r="G15" s="38">
        <v>27.29</v>
      </c>
      <c r="H15" s="39">
        <v>23.74</v>
      </c>
      <c r="I15" s="32">
        <f t="shared" ref="I15:I18" si="0">SUM(D15:H15)</f>
        <v>334.40000000000003</v>
      </c>
      <c r="J15" s="71" t="s">
        <v>61</v>
      </c>
    </row>
    <row r="16" spans="1:10" x14ac:dyDescent="0.25">
      <c r="A16" s="40" t="s">
        <v>84</v>
      </c>
      <c r="B16" s="41" t="s">
        <v>306</v>
      </c>
      <c r="C16" s="42" t="s">
        <v>85</v>
      </c>
      <c r="D16" s="43">
        <v>125</v>
      </c>
      <c r="E16" s="44">
        <v>42.74</v>
      </c>
      <c r="F16" s="45">
        <v>104.7</v>
      </c>
      <c r="G16" s="46">
        <v>23.71</v>
      </c>
      <c r="H16" s="47">
        <v>18.39</v>
      </c>
      <c r="I16" s="40">
        <f t="shared" si="0"/>
        <v>314.53999999999996</v>
      </c>
      <c r="J16" s="73" t="s">
        <v>64</v>
      </c>
    </row>
    <row r="17" spans="1:10" x14ac:dyDescent="0.25">
      <c r="A17" s="40" t="s">
        <v>220</v>
      </c>
      <c r="B17" s="41" t="s">
        <v>27</v>
      </c>
      <c r="C17" s="42" t="s">
        <v>79</v>
      </c>
      <c r="D17" s="43">
        <v>127</v>
      </c>
      <c r="E17" s="44">
        <v>41.93</v>
      </c>
      <c r="F17" s="45">
        <v>93.62</v>
      </c>
      <c r="G17" s="46">
        <v>23.53</v>
      </c>
      <c r="H17" s="47">
        <v>24.33</v>
      </c>
      <c r="I17" s="40">
        <f t="shared" si="0"/>
        <v>310.41000000000003</v>
      </c>
      <c r="J17" s="73" t="s">
        <v>69</v>
      </c>
    </row>
    <row r="18" spans="1:10" x14ac:dyDescent="0.25">
      <c r="A18" s="40" t="s">
        <v>59</v>
      </c>
      <c r="B18" s="41" t="s">
        <v>27</v>
      </c>
      <c r="C18" s="42" t="s">
        <v>60</v>
      </c>
      <c r="D18" s="43">
        <v>130</v>
      </c>
      <c r="E18" s="44">
        <v>34.65</v>
      </c>
      <c r="F18" s="45">
        <v>81.56</v>
      </c>
      <c r="G18" s="46">
        <v>24.18</v>
      </c>
      <c r="H18" s="47">
        <v>22.42</v>
      </c>
      <c r="I18" s="40">
        <f t="shared" si="0"/>
        <v>292.81</v>
      </c>
      <c r="J18" s="73" t="s">
        <v>72</v>
      </c>
    </row>
    <row r="19" spans="1:10" x14ac:dyDescent="0.25">
      <c r="A19" s="40" t="s">
        <v>70</v>
      </c>
      <c r="B19" s="41" t="s">
        <v>27</v>
      </c>
      <c r="C19" s="42" t="s">
        <v>71</v>
      </c>
      <c r="D19" s="77" t="s">
        <v>386</v>
      </c>
      <c r="E19" s="44">
        <v>40.74</v>
      </c>
      <c r="F19" s="45">
        <v>90.02</v>
      </c>
      <c r="G19" s="46">
        <v>25.02</v>
      </c>
      <c r="H19" s="47">
        <v>22.48</v>
      </c>
      <c r="I19" s="40">
        <v>290.26</v>
      </c>
      <c r="J19" s="73" t="s">
        <v>75</v>
      </c>
    </row>
    <row r="20" spans="1:10" x14ac:dyDescent="0.25">
      <c r="A20" s="40" t="s">
        <v>387</v>
      </c>
      <c r="B20" s="41" t="s">
        <v>306</v>
      </c>
      <c r="C20" s="42"/>
      <c r="D20" s="43">
        <v>101</v>
      </c>
      <c r="E20" s="44">
        <v>40.06</v>
      </c>
      <c r="F20" s="45">
        <v>87.88</v>
      </c>
      <c r="G20" s="46">
        <v>28.44</v>
      </c>
      <c r="H20" s="47">
        <v>18.420000000000002</v>
      </c>
      <c r="I20" s="40">
        <f t="shared" ref="I20:I32" si="1">SUM(D20:H20)</f>
        <v>275.8</v>
      </c>
      <c r="J20" s="73" t="s">
        <v>77</v>
      </c>
    </row>
    <row r="21" spans="1:10" x14ac:dyDescent="0.25">
      <c r="A21" s="40" t="s">
        <v>81</v>
      </c>
      <c r="B21" s="41" t="s">
        <v>27</v>
      </c>
      <c r="C21" s="42" t="s">
        <v>82</v>
      </c>
      <c r="D21" s="43">
        <v>124</v>
      </c>
      <c r="E21" s="44">
        <v>36.1</v>
      </c>
      <c r="F21" s="45">
        <v>68.900000000000006</v>
      </c>
      <c r="G21" s="46">
        <v>23.13</v>
      </c>
      <c r="H21" s="47">
        <v>19.95</v>
      </c>
      <c r="I21" s="40">
        <f t="shared" si="1"/>
        <v>272.08</v>
      </c>
      <c r="J21" s="73" t="s">
        <v>80</v>
      </c>
    </row>
    <row r="22" spans="1:10" x14ac:dyDescent="0.25">
      <c r="A22" s="40" t="s">
        <v>169</v>
      </c>
      <c r="B22" s="41" t="s">
        <v>170</v>
      </c>
      <c r="C22" s="42" t="s">
        <v>171</v>
      </c>
      <c r="D22" s="43">
        <v>102</v>
      </c>
      <c r="E22" s="44">
        <v>36.51</v>
      </c>
      <c r="F22" s="45">
        <v>86.61</v>
      </c>
      <c r="G22" s="46">
        <v>22.67</v>
      </c>
      <c r="H22" s="47">
        <v>24.02</v>
      </c>
      <c r="I22" s="40">
        <f t="shared" si="1"/>
        <v>271.81</v>
      </c>
      <c r="J22" s="73" t="s">
        <v>83</v>
      </c>
    </row>
    <row r="23" spans="1:10" x14ac:dyDescent="0.25">
      <c r="A23" s="40" t="s">
        <v>388</v>
      </c>
      <c r="B23" s="41" t="s">
        <v>27</v>
      </c>
      <c r="C23" s="42" t="s">
        <v>295</v>
      </c>
      <c r="D23" s="43">
        <v>112</v>
      </c>
      <c r="E23" s="44">
        <v>41.32</v>
      </c>
      <c r="F23" s="45">
        <v>77.3</v>
      </c>
      <c r="G23" s="46">
        <v>20.28</v>
      </c>
      <c r="H23" s="47">
        <v>20.76</v>
      </c>
      <c r="I23" s="40">
        <f t="shared" si="1"/>
        <v>271.66000000000003</v>
      </c>
      <c r="J23" s="73" t="s">
        <v>86</v>
      </c>
    </row>
    <row r="24" spans="1:10" x14ac:dyDescent="0.25">
      <c r="A24" s="40" t="s">
        <v>389</v>
      </c>
      <c r="B24" s="41" t="s">
        <v>306</v>
      </c>
      <c r="C24" s="42" t="s">
        <v>390</v>
      </c>
      <c r="D24" s="43">
        <v>117</v>
      </c>
      <c r="E24" s="44">
        <v>29.08</v>
      </c>
      <c r="F24" s="45">
        <v>80.73</v>
      </c>
      <c r="G24" s="46">
        <v>22.4</v>
      </c>
      <c r="H24" s="47">
        <v>21.98</v>
      </c>
      <c r="I24" s="40">
        <f t="shared" si="1"/>
        <v>271.19</v>
      </c>
      <c r="J24" s="73" t="s">
        <v>89</v>
      </c>
    </row>
    <row r="25" spans="1:10" x14ac:dyDescent="0.25">
      <c r="A25" s="40" t="s">
        <v>391</v>
      </c>
      <c r="B25" s="41" t="s">
        <v>392</v>
      </c>
      <c r="C25" s="42" t="s">
        <v>393</v>
      </c>
      <c r="D25" s="43">
        <v>120</v>
      </c>
      <c r="E25" s="44">
        <v>33.619999999999997</v>
      </c>
      <c r="F25" s="45">
        <v>69.790000000000006</v>
      </c>
      <c r="G25" s="46">
        <v>32.409999999999997</v>
      </c>
      <c r="H25" s="47">
        <v>5.45</v>
      </c>
      <c r="I25" s="40">
        <f t="shared" si="1"/>
        <v>261.27000000000004</v>
      </c>
      <c r="J25" s="73" t="s">
        <v>92</v>
      </c>
    </row>
    <row r="26" spans="1:10" x14ac:dyDescent="0.25">
      <c r="A26" s="40" t="s">
        <v>394</v>
      </c>
      <c r="B26" s="41" t="s">
        <v>377</v>
      </c>
      <c r="C26" s="42"/>
      <c r="D26" s="43">
        <v>125</v>
      </c>
      <c r="E26" s="44">
        <v>27.58</v>
      </c>
      <c r="F26" s="45">
        <v>85.76</v>
      </c>
      <c r="G26" s="46">
        <v>20.98</v>
      </c>
      <c r="H26" s="47">
        <v>0</v>
      </c>
      <c r="I26" s="40">
        <f t="shared" si="1"/>
        <v>259.32</v>
      </c>
      <c r="J26" s="73" t="s">
        <v>123</v>
      </c>
    </row>
    <row r="27" spans="1:10" x14ac:dyDescent="0.25">
      <c r="A27" s="40" t="s">
        <v>395</v>
      </c>
      <c r="B27" s="41" t="s">
        <v>27</v>
      </c>
      <c r="C27" s="42" t="s">
        <v>122</v>
      </c>
      <c r="D27" s="43">
        <v>107</v>
      </c>
      <c r="E27" s="44">
        <v>37.9</v>
      </c>
      <c r="F27" s="45">
        <v>74.94</v>
      </c>
      <c r="G27" s="46">
        <v>18.96</v>
      </c>
      <c r="H27" s="47">
        <v>9.7799999999999994</v>
      </c>
      <c r="I27" s="40">
        <f t="shared" si="1"/>
        <v>248.58</v>
      </c>
      <c r="J27" s="73" t="s">
        <v>124</v>
      </c>
    </row>
    <row r="28" spans="1:10" x14ac:dyDescent="0.25">
      <c r="A28" s="40" t="s">
        <v>363</v>
      </c>
      <c r="B28" s="41"/>
      <c r="C28" s="42"/>
      <c r="D28" s="43">
        <v>112</v>
      </c>
      <c r="E28" s="44">
        <v>27.21</v>
      </c>
      <c r="F28" s="45">
        <v>76.67</v>
      </c>
      <c r="G28" s="46">
        <v>17.96</v>
      </c>
      <c r="H28" s="47">
        <v>12.12</v>
      </c>
      <c r="I28" s="40">
        <f t="shared" si="1"/>
        <v>245.96</v>
      </c>
      <c r="J28" s="73" t="s">
        <v>125</v>
      </c>
    </row>
    <row r="29" spans="1:10" x14ac:dyDescent="0.25">
      <c r="A29" s="40" t="s">
        <v>101</v>
      </c>
      <c r="B29" s="41" t="s">
        <v>27</v>
      </c>
      <c r="C29" s="42" t="s">
        <v>151</v>
      </c>
      <c r="D29" s="43">
        <v>115</v>
      </c>
      <c r="E29" s="44">
        <v>32.549999999999997</v>
      </c>
      <c r="F29" s="45">
        <v>65.77</v>
      </c>
      <c r="G29" s="46">
        <v>27.71</v>
      </c>
      <c r="H29" s="47">
        <v>0.25</v>
      </c>
      <c r="I29" s="40">
        <f t="shared" si="1"/>
        <v>241.28</v>
      </c>
      <c r="J29" s="73" t="s">
        <v>172</v>
      </c>
    </row>
    <row r="30" spans="1:10" x14ac:dyDescent="0.25">
      <c r="A30" s="40" t="s">
        <v>133</v>
      </c>
      <c r="B30" s="41" t="s">
        <v>27</v>
      </c>
      <c r="C30" s="42" t="s">
        <v>134</v>
      </c>
      <c r="D30" s="43">
        <v>70</v>
      </c>
      <c r="E30" s="44">
        <v>37.42</v>
      </c>
      <c r="F30" s="45">
        <v>94.17</v>
      </c>
      <c r="G30" s="46">
        <v>15.15</v>
      </c>
      <c r="H30" s="47">
        <v>15.64</v>
      </c>
      <c r="I30" s="40">
        <f t="shared" si="1"/>
        <v>232.38</v>
      </c>
      <c r="J30" s="73" t="s">
        <v>173</v>
      </c>
    </row>
    <row r="31" spans="1:10" x14ac:dyDescent="0.25">
      <c r="A31" s="40" t="s">
        <v>152</v>
      </c>
      <c r="B31" s="41" t="s">
        <v>27</v>
      </c>
      <c r="C31" s="42" t="s">
        <v>153</v>
      </c>
      <c r="D31" s="40">
        <v>35</v>
      </c>
      <c r="E31" s="44">
        <v>40.590000000000003</v>
      </c>
      <c r="F31" s="44">
        <v>75.59</v>
      </c>
      <c r="G31" s="45">
        <v>6.52</v>
      </c>
      <c r="H31" s="46">
        <v>19.2</v>
      </c>
      <c r="I31" s="40">
        <f t="shared" si="1"/>
        <v>176.9</v>
      </c>
      <c r="J31" s="73" t="s">
        <v>176</v>
      </c>
    </row>
    <row r="32" spans="1:10" x14ac:dyDescent="0.25">
      <c r="A32" s="40" t="s">
        <v>396</v>
      </c>
      <c r="B32" s="41" t="s">
        <v>27</v>
      </c>
      <c r="C32" s="42" t="s">
        <v>381</v>
      </c>
      <c r="D32" s="43">
        <v>87</v>
      </c>
      <c r="E32" s="44">
        <v>3.61</v>
      </c>
      <c r="F32" s="45">
        <v>45.36</v>
      </c>
      <c r="G32" s="46">
        <v>0</v>
      </c>
      <c r="H32" s="47">
        <v>0</v>
      </c>
      <c r="I32" s="40">
        <f t="shared" si="1"/>
        <v>135.97</v>
      </c>
      <c r="J32" s="73" t="s">
        <v>178</v>
      </c>
    </row>
    <row r="33" spans="1:10" x14ac:dyDescent="0.25">
      <c r="A33" s="40"/>
      <c r="B33" s="41"/>
      <c r="C33" s="42"/>
      <c r="D33" s="43"/>
      <c r="E33" s="43"/>
      <c r="F33" s="41"/>
      <c r="G33" s="75"/>
      <c r="H33" s="76"/>
      <c r="I33" s="40"/>
      <c r="J33" s="73"/>
    </row>
    <row r="34" spans="1:10" x14ac:dyDescent="0.25">
      <c r="A34" s="40"/>
      <c r="B34" s="41"/>
      <c r="C34" s="42"/>
      <c r="D34" s="43"/>
      <c r="E34" s="43"/>
      <c r="F34" s="41"/>
      <c r="G34" s="75"/>
      <c r="H34" s="76"/>
      <c r="I34" s="40"/>
      <c r="J34" s="73"/>
    </row>
    <row r="35" spans="1:10" x14ac:dyDescent="0.25">
      <c r="A35" s="48"/>
      <c r="B35" s="49"/>
      <c r="C35" s="50"/>
      <c r="D35" s="51"/>
      <c r="E35" s="51"/>
      <c r="F35" s="49"/>
      <c r="G35" s="52"/>
      <c r="H35" s="53"/>
      <c r="I35" s="48"/>
      <c r="J35" s="53"/>
    </row>
  </sheetData>
  <mergeCells count="4">
    <mergeCell ref="A1:J1"/>
    <mergeCell ref="I13:J13"/>
    <mergeCell ref="A13:A14"/>
    <mergeCell ref="B13:B14"/>
  </mergeCells>
  <pageMargins left="0.28000000000000003" right="0.28000000000000003" top="0.47" bottom="0.98" header="0.28000000000000003" footer="0.51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opLeftCell="A9" workbookViewId="0">
      <selection activeCell="M27" sqref="M27"/>
    </sheetView>
  </sheetViews>
  <sheetFormatPr defaultColWidth="8" defaultRowHeight="12.5" x14ac:dyDescent="0.25"/>
  <cols>
    <col min="1" max="1" width="15.81640625" style="1" customWidth="1"/>
    <col min="2" max="2" width="11.1796875" style="1" customWidth="1"/>
    <col min="3" max="3" width="6.453125" style="1" customWidth="1"/>
    <col min="4" max="9" width="7.54296875" style="1" customWidth="1"/>
    <col min="10" max="10" width="5.7265625" style="1" customWidth="1"/>
    <col min="11" max="16384" width="8" style="1"/>
  </cols>
  <sheetData>
    <row r="1" spans="1:10" ht="34.5" x14ac:dyDescent="0.65">
      <c r="A1" s="747" t="s">
        <v>21</v>
      </c>
      <c r="B1" s="748"/>
      <c r="C1" s="748"/>
      <c r="D1" s="748"/>
      <c r="E1" s="748"/>
      <c r="F1" s="748"/>
      <c r="G1" s="748"/>
      <c r="H1" s="748"/>
      <c r="I1" s="748"/>
      <c r="J1" s="749"/>
    </row>
    <row r="2" spans="1:10" ht="15.5" x14ac:dyDescent="0.35">
      <c r="A2" s="2" t="s">
        <v>22</v>
      </c>
      <c r="B2" s="3" t="s">
        <v>366</v>
      </c>
      <c r="C2" s="4"/>
      <c r="D2" s="4"/>
      <c r="E2" s="4"/>
      <c r="F2" s="4"/>
      <c r="G2" s="4"/>
      <c r="H2" s="5"/>
      <c r="I2" s="54" t="s">
        <v>24</v>
      </c>
      <c r="J2" s="55">
        <v>912</v>
      </c>
    </row>
    <row r="3" spans="1:10" ht="15.5" x14ac:dyDescent="0.35">
      <c r="A3" s="6" t="s">
        <v>26</v>
      </c>
      <c r="B3" s="7" t="s">
        <v>27</v>
      </c>
      <c r="C3" s="8"/>
      <c r="D3" s="8"/>
      <c r="E3" s="8"/>
      <c r="F3" s="8"/>
      <c r="G3" s="8"/>
      <c r="H3" s="9"/>
      <c r="I3" s="56" t="s">
        <v>28</v>
      </c>
      <c r="J3" s="55" t="s">
        <v>64</v>
      </c>
    </row>
    <row r="4" spans="1:10" ht="15.5" x14ac:dyDescent="0.35">
      <c r="A4" s="6" t="s">
        <v>30</v>
      </c>
      <c r="B4" s="74">
        <v>39284</v>
      </c>
      <c r="C4" s="8"/>
      <c r="D4" s="8"/>
      <c r="E4" s="8"/>
      <c r="F4" s="8"/>
      <c r="G4" s="8"/>
      <c r="H4" s="9"/>
      <c r="I4" s="56" t="s">
        <v>32</v>
      </c>
      <c r="J4" s="55" t="s">
        <v>64</v>
      </c>
    </row>
    <row r="5" spans="1:10" ht="15.5" x14ac:dyDescent="0.35">
      <c r="A5" s="10" t="s">
        <v>33</v>
      </c>
      <c r="B5" s="11" t="s">
        <v>34</v>
      </c>
      <c r="C5" s="12"/>
      <c r="D5" s="12"/>
      <c r="E5" s="12"/>
      <c r="F5" s="12"/>
      <c r="G5" s="12"/>
      <c r="H5" s="12"/>
      <c r="I5" s="12"/>
      <c r="J5" s="57"/>
    </row>
    <row r="6" spans="1:10" ht="15.5" x14ac:dyDescent="0.35">
      <c r="A6" s="10" t="s">
        <v>35</v>
      </c>
      <c r="B6" s="13"/>
      <c r="C6" s="14"/>
      <c r="D6" s="14"/>
      <c r="E6" s="14"/>
      <c r="F6" s="14"/>
      <c r="G6" s="14"/>
      <c r="H6" s="15"/>
      <c r="I6" s="58" t="s">
        <v>216</v>
      </c>
      <c r="J6" s="59"/>
    </row>
    <row r="7" spans="1:10" ht="15.5" x14ac:dyDescent="0.35">
      <c r="A7" s="16" t="s">
        <v>36</v>
      </c>
      <c r="B7" s="17" t="s">
        <v>37</v>
      </c>
      <c r="C7" s="12"/>
      <c r="D7" s="12"/>
      <c r="E7" s="12"/>
      <c r="F7" s="12"/>
      <c r="G7" s="12"/>
      <c r="H7" s="15"/>
      <c r="I7" s="60" t="s">
        <v>217</v>
      </c>
      <c r="J7" s="61"/>
    </row>
    <row r="8" spans="1:10" ht="15.5" x14ac:dyDescent="0.35">
      <c r="A8" s="16" t="s">
        <v>38</v>
      </c>
      <c r="B8" s="18"/>
      <c r="C8" s="14"/>
      <c r="D8" s="14"/>
      <c r="E8" s="14"/>
      <c r="F8" s="14"/>
      <c r="G8" s="14"/>
      <c r="H8" s="15"/>
      <c r="I8" s="60" t="s">
        <v>218</v>
      </c>
      <c r="J8" s="61"/>
    </row>
    <row r="9" spans="1:10" ht="15.5" x14ac:dyDescent="0.35">
      <c r="A9" s="16" t="s">
        <v>40</v>
      </c>
      <c r="B9" s="18"/>
      <c r="C9" s="14"/>
      <c r="D9" s="14"/>
      <c r="E9" s="14"/>
      <c r="F9" s="14"/>
      <c r="G9" s="14"/>
      <c r="H9" s="8"/>
      <c r="I9" s="62" t="s">
        <v>219</v>
      </c>
      <c r="J9" s="63"/>
    </row>
    <row r="10" spans="1:10" ht="15.5" x14ac:dyDescent="0.35">
      <c r="A10" s="19" t="s">
        <v>42</v>
      </c>
      <c r="B10" s="11"/>
      <c r="C10" s="12"/>
      <c r="D10" s="12"/>
      <c r="E10" s="12"/>
      <c r="F10" s="12"/>
      <c r="G10" s="12"/>
      <c r="H10" s="12"/>
      <c r="I10" s="64"/>
      <c r="J10" s="65"/>
    </row>
    <row r="11" spans="1:10" ht="15.5" x14ac:dyDescent="0.35">
      <c r="A11" s="10" t="s">
        <v>44</v>
      </c>
      <c r="B11" s="18" t="s">
        <v>258</v>
      </c>
      <c r="C11" s="14"/>
      <c r="D11" s="14"/>
      <c r="E11" s="14"/>
      <c r="F11" s="14"/>
      <c r="G11" s="14"/>
      <c r="H11" s="14"/>
      <c r="I11" s="14"/>
      <c r="J11" s="9"/>
    </row>
    <row r="12" spans="1:10" ht="15.5" x14ac:dyDescent="0.35">
      <c r="A12" s="20" t="s">
        <v>46</v>
      </c>
      <c r="B12" s="21" t="s">
        <v>99</v>
      </c>
      <c r="C12" s="12"/>
      <c r="D12" s="12"/>
      <c r="E12" s="12"/>
      <c r="F12" s="22"/>
      <c r="G12" s="23" t="s">
        <v>367</v>
      </c>
      <c r="H12" s="24"/>
      <c r="I12" s="66" t="s">
        <v>397</v>
      </c>
      <c r="J12" s="67"/>
    </row>
    <row r="13" spans="1:10" ht="13" x14ac:dyDescent="0.3">
      <c r="A13" s="752" t="s">
        <v>199</v>
      </c>
      <c r="B13" s="754" t="s">
        <v>369</v>
      </c>
      <c r="C13" s="25" t="s">
        <v>221</v>
      </c>
      <c r="D13" s="26" t="s">
        <v>222</v>
      </c>
      <c r="E13" s="27" t="s">
        <v>223</v>
      </c>
      <c r="F13" s="28" t="s">
        <v>224</v>
      </c>
      <c r="G13" s="26" t="s">
        <v>225</v>
      </c>
      <c r="H13" s="26" t="s">
        <v>226</v>
      </c>
      <c r="I13" s="750" t="s">
        <v>56</v>
      </c>
      <c r="J13" s="751"/>
    </row>
    <row r="14" spans="1:10" ht="13" x14ac:dyDescent="0.3">
      <c r="A14" s="753"/>
      <c r="B14" s="755"/>
      <c r="C14" s="29" t="s">
        <v>227</v>
      </c>
      <c r="D14" s="30"/>
      <c r="E14" s="31"/>
      <c r="F14" s="30"/>
      <c r="G14" s="30"/>
      <c r="H14" s="30"/>
      <c r="I14" s="68" t="s">
        <v>57</v>
      </c>
      <c r="J14" s="69" t="s">
        <v>370</v>
      </c>
    </row>
    <row r="15" spans="1:10" x14ac:dyDescent="0.25">
      <c r="A15" s="32" t="s">
        <v>206</v>
      </c>
      <c r="B15" s="33" t="s">
        <v>306</v>
      </c>
      <c r="C15" s="34" t="s">
        <v>85</v>
      </c>
      <c r="D15" s="35">
        <v>128</v>
      </c>
      <c r="E15" s="36">
        <v>42.24</v>
      </c>
      <c r="F15" s="37">
        <v>91.32</v>
      </c>
      <c r="G15" s="38">
        <v>26.29</v>
      </c>
      <c r="H15" s="39">
        <v>2.75</v>
      </c>
      <c r="I15" s="70">
        <f t="shared" ref="I15:I27" si="0">SUM(D15:H15)</f>
        <v>290.60000000000002</v>
      </c>
      <c r="J15" s="71" t="s">
        <v>61</v>
      </c>
    </row>
    <row r="16" spans="1:10" x14ac:dyDescent="0.25">
      <c r="A16" s="40" t="s">
        <v>307</v>
      </c>
      <c r="B16" s="41" t="s">
        <v>27</v>
      </c>
      <c r="C16" s="42" t="s">
        <v>79</v>
      </c>
      <c r="D16" s="43">
        <v>121</v>
      </c>
      <c r="E16" s="44">
        <v>42.17</v>
      </c>
      <c r="F16" s="45">
        <v>47.26</v>
      </c>
      <c r="G16" s="46">
        <v>25.98</v>
      </c>
      <c r="H16" s="47">
        <v>19.920000000000002</v>
      </c>
      <c r="I16" s="72">
        <f t="shared" si="0"/>
        <v>256.33</v>
      </c>
      <c r="J16" s="73" t="s">
        <v>64</v>
      </c>
    </row>
    <row r="17" spans="1:10" x14ac:dyDescent="0.25">
      <c r="A17" s="40" t="s">
        <v>205</v>
      </c>
      <c r="B17" s="41" t="s">
        <v>27</v>
      </c>
      <c r="C17" s="42" t="s">
        <v>82</v>
      </c>
      <c r="D17" s="43">
        <v>124</v>
      </c>
      <c r="E17" s="44">
        <v>24.73</v>
      </c>
      <c r="F17" s="45">
        <v>70.7</v>
      </c>
      <c r="G17" s="46">
        <v>21.51</v>
      </c>
      <c r="H17" s="47">
        <v>10.77</v>
      </c>
      <c r="I17" s="72">
        <f t="shared" si="0"/>
        <v>251.71</v>
      </c>
      <c r="J17" s="73" t="s">
        <v>69</v>
      </c>
    </row>
    <row r="18" spans="1:10" x14ac:dyDescent="0.25">
      <c r="A18" s="40" t="s">
        <v>300</v>
      </c>
      <c r="B18" s="41" t="s">
        <v>27</v>
      </c>
      <c r="C18" s="42" t="s">
        <v>151</v>
      </c>
      <c r="D18" s="43">
        <v>111</v>
      </c>
      <c r="E18" s="44">
        <v>30.01</v>
      </c>
      <c r="F18" s="45">
        <v>68.92</v>
      </c>
      <c r="G18" s="46">
        <v>17.05</v>
      </c>
      <c r="H18" s="47">
        <v>17.28</v>
      </c>
      <c r="I18" s="72">
        <f t="shared" si="0"/>
        <v>244.26000000000002</v>
      </c>
      <c r="J18" s="73" t="s">
        <v>72</v>
      </c>
    </row>
    <row r="19" spans="1:10" x14ac:dyDescent="0.25">
      <c r="A19" s="40" t="s">
        <v>231</v>
      </c>
      <c r="B19" s="41" t="s">
        <v>27</v>
      </c>
      <c r="C19" s="42" t="s">
        <v>71</v>
      </c>
      <c r="D19" s="43">
        <v>123</v>
      </c>
      <c r="E19" s="44">
        <v>28.09</v>
      </c>
      <c r="F19" s="45">
        <v>48.04</v>
      </c>
      <c r="G19" s="46">
        <v>25.65</v>
      </c>
      <c r="H19" s="47">
        <v>19.18</v>
      </c>
      <c r="I19" s="72">
        <f t="shared" si="0"/>
        <v>243.96</v>
      </c>
      <c r="J19" s="73" t="s">
        <v>75</v>
      </c>
    </row>
    <row r="20" spans="1:10" x14ac:dyDescent="0.25">
      <c r="A20" s="40" t="s">
        <v>253</v>
      </c>
      <c r="B20" s="41" t="s">
        <v>27</v>
      </c>
      <c r="C20" s="42" t="s">
        <v>122</v>
      </c>
      <c r="D20" s="43">
        <v>120</v>
      </c>
      <c r="E20" s="44">
        <v>30.15</v>
      </c>
      <c r="F20" s="45">
        <v>48.38</v>
      </c>
      <c r="G20" s="46">
        <v>17.87</v>
      </c>
      <c r="H20" s="47">
        <v>27.27</v>
      </c>
      <c r="I20" s="72">
        <f t="shared" si="0"/>
        <v>243.67000000000002</v>
      </c>
      <c r="J20" s="73" t="s">
        <v>77</v>
      </c>
    </row>
    <row r="21" spans="1:10" x14ac:dyDescent="0.25">
      <c r="A21" s="40" t="s">
        <v>398</v>
      </c>
      <c r="B21" s="41" t="s">
        <v>399</v>
      </c>
      <c r="C21" s="42" t="s">
        <v>400</v>
      </c>
      <c r="D21" s="43">
        <v>127</v>
      </c>
      <c r="E21" s="44">
        <v>24.09</v>
      </c>
      <c r="F21" s="45">
        <v>58.36</v>
      </c>
      <c r="G21" s="46">
        <v>19.57</v>
      </c>
      <c r="H21" s="47">
        <v>5.58</v>
      </c>
      <c r="I21" s="72">
        <f t="shared" si="0"/>
        <v>234.6</v>
      </c>
      <c r="J21" s="73" t="s">
        <v>80</v>
      </c>
    </row>
    <row r="22" spans="1:10" x14ac:dyDescent="0.25">
      <c r="A22" s="40" t="s">
        <v>251</v>
      </c>
      <c r="B22" s="41" t="s">
        <v>27</v>
      </c>
      <c r="C22" s="42" t="s">
        <v>295</v>
      </c>
      <c r="D22" s="43">
        <v>79</v>
      </c>
      <c r="E22" s="44">
        <v>34.54</v>
      </c>
      <c r="F22" s="45">
        <v>65.41</v>
      </c>
      <c r="G22" s="46">
        <v>23.67</v>
      </c>
      <c r="H22" s="47">
        <v>21.26</v>
      </c>
      <c r="I22" s="72">
        <f t="shared" si="0"/>
        <v>223.88</v>
      </c>
      <c r="J22" s="73" t="s">
        <v>83</v>
      </c>
    </row>
    <row r="23" spans="1:10" x14ac:dyDescent="0.25">
      <c r="A23" s="40" t="s">
        <v>401</v>
      </c>
      <c r="B23" s="41" t="s">
        <v>399</v>
      </c>
      <c r="C23" s="42" t="s">
        <v>402</v>
      </c>
      <c r="D23" s="43">
        <v>129</v>
      </c>
      <c r="E23" s="44">
        <v>37.5</v>
      </c>
      <c r="F23" s="45">
        <v>31.18</v>
      </c>
      <c r="G23" s="46">
        <v>4.55</v>
      </c>
      <c r="H23" s="47">
        <v>12.53</v>
      </c>
      <c r="I23" s="72">
        <f t="shared" si="0"/>
        <v>214.76000000000002</v>
      </c>
      <c r="J23" s="73" t="s">
        <v>86</v>
      </c>
    </row>
    <row r="24" spans="1:10" x14ac:dyDescent="0.25">
      <c r="A24" s="40" t="s">
        <v>238</v>
      </c>
      <c r="B24" s="41" t="s">
        <v>27</v>
      </c>
      <c r="C24" s="42" t="s">
        <v>239</v>
      </c>
      <c r="D24" s="43">
        <v>102</v>
      </c>
      <c r="E24" s="44">
        <v>23.87</v>
      </c>
      <c r="F24" s="45">
        <v>20.71</v>
      </c>
      <c r="G24" s="46">
        <v>25.36</v>
      </c>
      <c r="H24" s="47">
        <v>21.86</v>
      </c>
      <c r="I24" s="72">
        <f t="shared" si="0"/>
        <v>193.8</v>
      </c>
      <c r="J24" s="73" t="s">
        <v>89</v>
      </c>
    </row>
    <row r="25" spans="1:10" x14ac:dyDescent="0.25">
      <c r="A25" s="40" t="s">
        <v>261</v>
      </c>
      <c r="B25" s="41" t="s">
        <v>27</v>
      </c>
      <c r="C25" s="42" t="s">
        <v>118</v>
      </c>
      <c r="D25" s="43">
        <v>62</v>
      </c>
      <c r="E25" s="44">
        <v>34.630000000000003</v>
      </c>
      <c r="F25" s="45">
        <v>33.299999999999997</v>
      </c>
      <c r="G25" s="46">
        <v>29.31</v>
      </c>
      <c r="H25" s="47">
        <v>25.81</v>
      </c>
      <c r="I25" s="72">
        <f t="shared" si="0"/>
        <v>185.05</v>
      </c>
      <c r="J25" s="73" t="s">
        <v>92</v>
      </c>
    </row>
    <row r="26" spans="1:10" x14ac:dyDescent="0.25">
      <c r="A26" s="40" t="s">
        <v>293</v>
      </c>
      <c r="B26" s="41"/>
      <c r="C26" s="42"/>
      <c r="D26" s="43">
        <v>88</v>
      </c>
      <c r="E26" s="44">
        <v>13.4</v>
      </c>
      <c r="F26" s="45">
        <v>22.3</v>
      </c>
      <c r="G26" s="46">
        <v>9.3800000000000008</v>
      </c>
      <c r="H26" s="47">
        <v>9.02</v>
      </c>
      <c r="I26" s="72">
        <f t="shared" si="0"/>
        <v>142.10000000000002</v>
      </c>
      <c r="J26" s="73" t="s">
        <v>123</v>
      </c>
    </row>
    <row r="27" spans="1:10" x14ac:dyDescent="0.25">
      <c r="A27" s="40" t="s">
        <v>380</v>
      </c>
      <c r="B27" s="41" t="s">
        <v>27</v>
      </c>
      <c r="C27" s="42" t="s">
        <v>381</v>
      </c>
      <c r="D27" s="43">
        <v>52</v>
      </c>
      <c r="E27" s="44">
        <v>12.74</v>
      </c>
      <c r="F27" s="45">
        <v>25.93</v>
      </c>
      <c r="G27" s="46">
        <v>13.5</v>
      </c>
      <c r="H27" s="47">
        <v>0</v>
      </c>
      <c r="I27" s="72">
        <f t="shared" si="0"/>
        <v>104.16999999999999</v>
      </c>
      <c r="J27" s="73" t="s">
        <v>124</v>
      </c>
    </row>
    <row r="28" spans="1:10" x14ac:dyDescent="0.25">
      <c r="A28" s="40"/>
      <c r="B28" s="41"/>
      <c r="C28" s="42"/>
      <c r="D28" s="43"/>
      <c r="E28" s="43"/>
      <c r="F28" s="41"/>
      <c r="G28" s="75"/>
      <c r="H28" s="76"/>
      <c r="I28" s="40"/>
      <c r="J28" s="73"/>
    </row>
    <row r="29" spans="1:10" x14ac:dyDescent="0.25">
      <c r="A29" s="40"/>
      <c r="B29" s="41"/>
      <c r="C29" s="42"/>
      <c r="D29" s="43"/>
      <c r="E29" s="43"/>
      <c r="F29" s="41"/>
      <c r="G29" s="75"/>
      <c r="H29" s="76"/>
      <c r="I29" s="40"/>
      <c r="J29" s="73"/>
    </row>
    <row r="30" spans="1:10" x14ac:dyDescent="0.25">
      <c r="A30" s="40"/>
      <c r="B30" s="41"/>
      <c r="C30" s="42"/>
      <c r="D30" s="43"/>
      <c r="E30" s="43"/>
      <c r="F30" s="41"/>
      <c r="G30" s="75"/>
      <c r="H30" s="76"/>
      <c r="I30" s="40"/>
      <c r="J30" s="73"/>
    </row>
    <row r="31" spans="1:10" x14ac:dyDescent="0.25">
      <c r="A31" s="40"/>
      <c r="B31" s="41"/>
      <c r="C31" s="42"/>
      <c r="D31" s="43"/>
      <c r="E31" s="43"/>
      <c r="F31" s="41"/>
      <c r="G31" s="75"/>
      <c r="H31" s="76"/>
      <c r="I31" s="40"/>
      <c r="J31" s="73"/>
    </row>
    <row r="32" spans="1:10" x14ac:dyDescent="0.25">
      <c r="A32" s="40"/>
      <c r="B32" s="41"/>
      <c r="C32" s="42"/>
      <c r="D32" s="43"/>
      <c r="E32" s="43"/>
      <c r="F32" s="41"/>
      <c r="G32" s="75"/>
      <c r="H32" s="76"/>
      <c r="I32" s="40"/>
      <c r="J32" s="73"/>
    </row>
    <row r="33" spans="1:10" x14ac:dyDescent="0.25">
      <c r="A33" s="40"/>
      <c r="B33" s="41"/>
      <c r="C33" s="42"/>
      <c r="D33" s="43"/>
      <c r="E33" s="43"/>
      <c r="F33" s="41"/>
      <c r="G33" s="75"/>
      <c r="H33" s="76"/>
      <c r="I33" s="40"/>
      <c r="J33" s="73"/>
    </row>
    <row r="34" spans="1:10" x14ac:dyDescent="0.25">
      <c r="A34" s="40"/>
      <c r="B34" s="41"/>
      <c r="C34" s="42"/>
      <c r="D34" s="43"/>
      <c r="E34" s="43"/>
      <c r="F34" s="41"/>
      <c r="G34" s="75"/>
      <c r="H34" s="76"/>
      <c r="I34" s="40"/>
      <c r="J34" s="73"/>
    </row>
    <row r="35" spans="1:10" x14ac:dyDescent="0.25">
      <c r="A35" s="48"/>
      <c r="B35" s="49"/>
      <c r="C35" s="50"/>
      <c r="D35" s="51"/>
      <c r="E35" s="51"/>
      <c r="F35" s="49"/>
      <c r="G35" s="52"/>
      <c r="H35" s="53"/>
      <c r="I35" s="48"/>
      <c r="J35" s="53"/>
    </row>
  </sheetData>
  <mergeCells count="4">
    <mergeCell ref="A1:J1"/>
    <mergeCell ref="I13:J13"/>
    <mergeCell ref="A13:A14"/>
    <mergeCell ref="B13:B14"/>
  </mergeCells>
  <pageMargins left="0.28000000000000003" right="0.24" top="0.43" bottom="0.98" header="0.28000000000000003" footer="0.51"/>
  <pageSetup paperSize="9" orientation="portrait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35"/>
  <sheetViews>
    <sheetView topLeftCell="A4" workbookViewId="0">
      <selection activeCell="A27" sqref="A27:XFD27"/>
    </sheetView>
  </sheetViews>
  <sheetFormatPr defaultColWidth="8" defaultRowHeight="12.5" x14ac:dyDescent="0.25"/>
  <cols>
    <col min="1" max="1" width="16" style="1" customWidth="1"/>
    <col min="2" max="2" width="10.54296875" style="1" customWidth="1"/>
    <col min="3" max="3" width="6.453125" style="1" customWidth="1"/>
    <col min="4" max="9" width="7.81640625" style="1" customWidth="1"/>
    <col min="10" max="10" width="5.7265625" style="1" customWidth="1"/>
    <col min="11" max="16384" width="8" style="1"/>
  </cols>
  <sheetData>
    <row r="1" spans="1:10" ht="34.5" x14ac:dyDescent="0.65">
      <c r="A1" s="747" t="s">
        <v>21</v>
      </c>
      <c r="B1" s="748"/>
      <c r="C1" s="748"/>
      <c r="D1" s="748"/>
      <c r="E1" s="748"/>
      <c r="F1" s="748"/>
      <c r="G1" s="748"/>
      <c r="H1" s="748"/>
      <c r="I1" s="748"/>
      <c r="J1" s="749"/>
    </row>
    <row r="2" spans="1:10" ht="15.5" x14ac:dyDescent="0.35">
      <c r="A2" s="2" t="s">
        <v>22</v>
      </c>
      <c r="B2" s="3" t="s">
        <v>366</v>
      </c>
      <c r="C2" s="4"/>
      <c r="D2" s="4"/>
      <c r="E2" s="4"/>
      <c r="F2" s="4"/>
      <c r="G2" s="4"/>
      <c r="H2" s="5"/>
      <c r="I2" s="54" t="s">
        <v>24</v>
      </c>
      <c r="J2" s="55">
        <v>905</v>
      </c>
    </row>
    <row r="3" spans="1:10" ht="15.5" x14ac:dyDescent="0.35">
      <c r="A3" s="6" t="s">
        <v>26</v>
      </c>
      <c r="B3" s="7" t="s">
        <v>27</v>
      </c>
      <c r="C3" s="8"/>
      <c r="D3" s="8"/>
      <c r="E3" s="8"/>
      <c r="F3" s="8"/>
      <c r="G3" s="8"/>
      <c r="H3" s="9"/>
      <c r="I3" s="56" t="s">
        <v>28</v>
      </c>
      <c r="J3" s="55" t="s">
        <v>64</v>
      </c>
    </row>
    <row r="4" spans="1:10" ht="15.5" x14ac:dyDescent="0.35">
      <c r="A4" s="6" t="s">
        <v>30</v>
      </c>
      <c r="B4" s="756">
        <v>39186</v>
      </c>
      <c r="C4" s="757"/>
      <c r="D4" s="8"/>
      <c r="E4" s="8"/>
      <c r="F4" s="8"/>
      <c r="G4" s="8"/>
      <c r="H4" s="9"/>
      <c r="I4" s="56" t="s">
        <v>32</v>
      </c>
      <c r="J4" s="55" t="s">
        <v>61</v>
      </c>
    </row>
    <row r="5" spans="1:10" ht="15.5" x14ac:dyDescent="0.35">
      <c r="A5" s="10" t="s">
        <v>33</v>
      </c>
      <c r="B5" s="11" t="s">
        <v>34</v>
      </c>
      <c r="C5" s="12"/>
      <c r="D5" s="12"/>
      <c r="E5" s="12"/>
      <c r="F5" s="12"/>
      <c r="G5" s="12"/>
      <c r="H5" s="12"/>
      <c r="I5" s="12"/>
      <c r="J5" s="57"/>
    </row>
    <row r="6" spans="1:10" ht="15.5" x14ac:dyDescent="0.35">
      <c r="A6" s="10" t="s">
        <v>35</v>
      </c>
      <c r="B6" s="13"/>
      <c r="C6" s="14"/>
      <c r="D6" s="14"/>
      <c r="E6" s="14"/>
      <c r="F6" s="14"/>
      <c r="G6" s="14"/>
      <c r="H6" s="15"/>
      <c r="I6" s="58" t="s">
        <v>216</v>
      </c>
      <c r="J6" s="59"/>
    </row>
    <row r="7" spans="1:10" ht="15.5" x14ac:dyDescent="0.35">
      <c r="A7" s="16" t="s">
        <v>36</v>
      </c>
      <c r="B7" s="17" t="s">
        <v>37</v>
      </c>
      <c r="C7" s="12"/>
      <c r="D7" s="12"/>
      <c r="E7" s="12"/>
      <c r="F7" s="12"/>
      <c r="G7" s="12"/>
      <c r="H7" s="15"/>
      <c r="I7" s="60" t="s">
        <v>217</v>
      </c>
      <c r="J7" s="61"/>
    </row>
    <row r="8" spans="1:10" ht="15.5" x14ac:dyDescent="0.35">
      <c r="A8" s="16" t="s">
        <v>38</v>
      </c>
      <c r="B8" s="18"/>
      <c r="C8" s="14"/>
      <c r="D8" s="14"/>
      <c r="E8" s="14"/>
      <c r="F8" s="14"/>
      <c r="G8" s="14"/>
      <c r="H8" s="15"/>
      <c r="I8" s="60" t="s">
        <v>218</v>
      </c>
      <c r="J8" s="61"/>
    </row>
    <row r="9" spans="1:10" ht="15.5" x14ac:dyDescent="0.35">
      <c r="A9" s="16" t="s">
        <v>40</v>
      </c>
      <c r="B9" s="18"/>
      <c r="C9" s="14"/>
      <c r="D9" s="14"/>
      <c r="E9" s="14"/>
      <c r="F9" s="14"/>
      <c r="G9" s="14"/>
      <c r="H9" s="8"/>
      <c r="I9" s="62" t="s">
        <v>219</v>
      </c>
      <c r="J9" s="63"/>
    </row>
    <row r="10" spans="1:10" ht="15.5" x14ac:dyDescent="0.35">
      <c r="A10" s="19" t="s">
        <v>42</v>
      </c>
      <c r="B10" s="11"/>
      <c r="C10" s="12"/>
      <c r="D10" s="12"/>
      <c r="E10" s="12"/>
      <c r="F10" s="12"/>
      <c r="G10" s="12"/>
      <c r="H10" s="12"/>
      <c r="I10" s="64"/>
      <c r="J10" s="65"/>
    </row>
    <row r="11" spans="1:10" ht="15.5" x14ac:dyDescent="0.35">
      <c r="A11" s="10" t="s">
        <v>44</v>
      </c>
      <c r="B11" s="18" t="s">
        <v>403</v>
      </c>
      <c r="C11" s="14"/>
      <c r="D11" s="14"/>
      <c r="E11" s="14"/>
      <c r="F11" s="14"/>
      <c r="G11" s="14"/>
      <c r="H11" s="14"/>
      <c r="I11" s="14"/>
      <c r="J11" s="9"/>
    </row>
    <row r="12" spans="1:10" ht="15.5" x14ac:dyDescent="0.35">
      <c r="A12" s="20" t="s">
        <v>46</v>
      </c>
      <c r="B12" s="21" t="s">
        <v>258</v>
      </c>
      <c r="C12" s="12"/>
      <c r="D12" s="12"/>
      <c r="E12" s="12"/>
      <c r="F12" s="22"/>
      <c r="G12" s="23" t="s">
        <v>367</v>
      </c>
      <c r="H12" s="24"/>
      <c r="I12" s="66" t="s">
        <v>404</v>
      </c>
      <c r="J12" s="67"/>
    </row>
    <row r="13" spans="1:10" ht="13" x14ac:dyDescent="0.3">
      <c r="A13" s="752" t="s">
        <v>199</v>
      </c>
      <c r="B13" s="754" t="s">
        <v>369</v>
      </c>
      <c r="C13" s="25" t="s">
        <v>221</v>
      </c>
      <c r="D13" s="26" t="s">
        <v>222</v>
      </c>
      <c r="E13" s="27" t="s">
        <v>223</v>
      </c>
      <c r="F13" s="28" t="s">
        <v>224</v>
      </c>
      <c r="G13" s="26" t="s">
        <v>225</v>
      </c>
      <c r="H13" s="26" t="s">
        <v>226</v>
      </c>
      <c r="I13" s="750" t="s">
        <v>56</v>
      </c>
      <c r="J13" s="751"/>
    </row>
    <row r="14" spans="1:10" ht="13" x14ac:dyDescent="0.3">
      <c r="A14" s="753"/>
      <c r="B14" s="755"/>
      <c r="C14" s="29" t="s">
        <v>227</v>
      </c>
      <c r="D14" s="30"/>
      <c r="E14" s="31"/>
      <c r="F14" s="30"/>
      <c r="G14" s="30"/>
      <c r="H14" s="30"/>
      <c r="I14" s="68" t="s">
        <v>57</v>
      </c>
      <c r="J14" s="69" t="s">
        <v>370</v>
      </c>
    </row>
    <row r="15" spans="1:10" ht="18" customHeight="1" x14ac:dyDescent="0.25">
      <c r="A15" s="32" t="s">
        <v>205</v>
      </c>
      <c r="B15" s="33" t="s">
        <v>27</v>
      </c>
      <c r="C15" s="34" t="s">
        <v>82</v>
      </c>
      <c r="D15" s="35">
        <v>134</v>
      </c>
      <c r="E15" s="36">
        <v>32.520000000000003</v>
      </c>
      <c r="F15" s="37">
        <v>83.02</v>
      </c>
      <c r="G15" s="38">
        <v>12.19</v>
      </c>
      <c r="H15" s="39">
        <v>2.1</v>
      </c>
      <c r="I15" s="70">
        <f t="shared" ref="I15:I34" si="0">SUM(D15:H15)</f>
        <v>263.83000000000004</v>
      </c>
      <c r="J15" s="71" t="s">
        <v>61</v>
      </c>
    </row>
    <row r="16" spans="1:10" ht="18" customHeight="1" x14ac:dyDescent="0.25">
      <c r="A16" s="40" t="s">
        <v>212</v>
      </c>
      <c r="B16" s="41" t="s">
        <v>27</v>
      </c>
      <c r="C16" s="42" t="s">
        <v>134</v>
      </c>
      <c r="D16" s="43">
        <v>123</v>
      </c>
      <c r="E16" s="44">
        <v>31.36</v>
      </c>
      <c r="F16" s="45">
        <v>83.82</v>
      </c>
      <c r="G16" s="46">
        <v>21.27</v>
      </c>
      <c r="H16" s="47">
        <v>0</v>
      </c>
      <c r="I16" s="72">
        <f t="shared" si="0"/>
        <v>259.45</v>
      </c>
      <c r="J16" s="73" t="s">
        <v>64</v>
      </c>
    </row>
    <row r="17" spans="1:10" ht="18" customHeight="1" x14ac:dyDescent="0.25">
      <c r="A17" s="40" t="s">
        <v>200</v>
      </c>
      <c r="B17" s="41" t="s">
        <v>27</v>
      </c>
      <c r="C17" s="42" t="s">
        <v>60</v>
      </c>
      <c r="D17" s="43">
        <v>130</v>
      </c>
      <c r="E17" s="44">
        <v>34.86</v>
      </c>
      <c r="F17" s="45">
        <v>43.29</v>
      </c>
      <c r="G17" s="46">
        <v>32.659999999999997</v>
      </c>
      <c r="H17" s="47">
        <v>13.17</v>
      </c>
      <c r="I17" s="72">
        <f t="shared" si="0"/>
        <v>253.98</v>
      </c>
      <c r="J17" s="73" t="s">
        <v>69</v>
      </c>
    </row>
    <row r="18" spans="1:10" ht="18" customHeight="1" x14ac:dyDescent="0.25">
      <c r="A18" s="40" t="s">
        <v>228</v>
      </c>
      <c r="B18" s="41" t="s">
        <v>27</v>
      </c>
      <c r="C18" s="42" t="s">
        <v>127</v>
      </c>
      <c r="D18" s="43">
        <v>123</v>
      </c>
      <c r="E18" s="44">
        <v>29.26</v>
      </c>
      <c r="F18" s="45">
        <v>62.99</v>
      </c>
      <c r="G18" s="46">
        <v>0</v>
      </c>
      <c r="H18" s="47">
        <v>20.79</v>
      </c>
      <c r="I18" s="72">
        <f t="shared" si="0"/>
        <v>236.04</v>
      </c>
      <c r="J18" s="73" t="s">
        <v>72</v>
      </c>
    </row>
    <row r="19" spans="1:10" ht="18" customHeight="1" x14ac:dyDescent="0.25">
      <c r="A19" s="40" t="s">
        <v>405</v>
      </c>
      <c r="B19" s="41"/>
      <c r="C19" s="42"/>
      <c r="D19" s="43">
        <v>124</v>
      </c>
      <c r="E19" s="44">
        <v>20.81</v>
      </c>
      <c r="F19" s="45">
        <v>69.78</v>
      </c>
      <c r="G19" s="46">
        <v>13.28</v>
      </c>
      <c r="H19" s="47">
        <v>0</v>
      </c>
      <c r="I19" s="72">
        <f t="shared" si="0"/>
        <v>227.87</v>
      </c>
      <c r="J19" s="73" t="s">
        <v>75</v>
      </c>
    </row>
    <row r="20" spans="1:10" ht="18" customHeight="1" x14ac:dyDescent="0.25">
      <c r="A20" s="40" t="s">
        <v>406</v>
      </c>
      <c r="B20" s="41" t="s">
        <v>27</v>
      </c>
      <c r="C20" s="42" t="s">
        <v>79</v>
      </c>
      <c r="D20" s="43">
        <v>117</v>
      </c>
      <c r="E20" s="44">
        <v>30.53</v>
      </c>
      <c r="F20" s="45">
        <v>55.15</v>
      </c>
      <c r="G20" s="46">
        <v>20.350000000000001</v>
      </c>
      <c r="H20" s="47">
        <v>0</v>
      </c>
      <c r="I20" s="72">
        <f t="shared" si="0"/>
        <v>223.03</v>
      </c>
      <c r="J20" s="73" t="s">
        <v>77</v>
      </c>
    </row>
    <row r="21" spans="1:10" ht="18" customHeight="1" x14ac:dyDescent="0.25">
      <c r="A21" s="40" t="s">
        <v>374</v>
      </c>
      <c r="B21" s="41"/>
      <c r="C21" s="42"/>
      <c r="D21" s="43">
        <v>128</v>
      </c>
      <c r="E21" s="44">
        <v>0</v>
      </c>
      <c r="F21" s="45">
        <v>33.840000000000003</v>
      </c>
      <c r="G21" s="46">
        <v>0</v>
      </c>
      <c r="H21" s="47">
        <v>0</v>
      </c>
      <c r="I21" s="72">
        <f t="shared" si="0"/>
        <v>161.84</v>
      </c>
      <c r="J21" s="73" t="s">
        <v>80</v>
      </c>
    </row>
    <row r="22" spans="1:10" ht="18" customHeight="1" x14ac:dyDescent="0.25">
      <c r="A22" s="40" t="s">
        <v>238</v>
      </c>
      <c r="B22" s="41" t="s">
        <v>27</v>
      </c>
      <c r="C22" s="42" t="s">
        <v>239</v>
      </c>
      <c r="D22" s="43">
        <v>95</v>
      </c>
      <c r="E22" s="44">
        <v>0</v>
      </c>
      <c r="F22" s="45">
        <v>33.26</v>
      </c>
      <c r="G22" s="46">
        <v>13.61</v>
      </c>
      <c r="H22" s="47">
        <v>13.11</v>
      </c>
      <c r="I22" s="72">
        <f t="shared" si="0"/>
        <v>154.98000000000002</v>
      </c>
      <c r="J22" s="73" t="s">
        <v>83</v>
      </c>
    </row>
    <row r="23" spans="1:10" ht="18" customHeight="1" x14ac:dyDescent="0.25">
      <c r="A23" s="40" t="s">
        <v>254</v>
      </c>
      <c r="B23" s="41" t="s">
        <v>27</v>
      </c>
      <c r="C23" s="42" t="s">
        <v>161</v>
      </c>
      <c r="D23" s="43">
        <v>78</v>
      </c>
      <c r="E23" s="44">
        <v>10.84</v>
      </c>
      <c r="F23" s="45">
        <v>32.450000000000003</v>
      </c>
      <c r="G23" s="46">
        <v>19.239999999999998</v>
      </c>
      <c r="H23" s="47">
        <v>0</v>
      </c>
      <c r="I23" s="72">
        <f t="shared" si="0"/>
        <v>140.53</v>
      </c>
      <c r="J23" s="73" t="s">
        <v>86</v>
      </c>
    </row>
    <row r="24" spans="1:10" ht="18" customHeight="1" x14ac:dyDescent="0.25">
      <c r="A24" s="40" t="s">
        <v>407</v>
      </c>
      <c r="B24" s="41" t="s">
        <v>27</v>
      </c>
      <c r="C24" s="42" t="s">
        <v>408</v>
      </c>
      <c r="D24" s="43">
        <v>125</v>
      </c>
      <c r="E24" s="44">
        <v>12.22</v>
      </c>
      <c r="F24" s="45">
        <v>0</v>
      </c>
      <c r="G24" s="46">
        <v>0</v>
      </c>
      <c r="H24" s="47">
        <v>0</v>
      </c>
      <c r="I24" s="72">
        <f t="shared" si="0"/>
        <v>137.22</v>
      </c>
      <c r="J24" s="73" t="s">
        <v>89</v>
      </c>
    </row>
    <row r="25" spans="1:10" ht="18" customHeight="1" x14ac:dyDescent="0.25">
      <c r="A25" s="40" t="s">
        <v>261</v>
      </c>
      <c r="B25" s="41" t="s">
        <v>27</v>
      </c>
      <c r="C25" s="42" t="s">
        <v>118</v>
      </c>
      <c r="D25" s="43">
        <v>80</v>
      </c>
      <c r="E25" s="44">
        <v>27.97</v>
      </c>
      <c r="F25" s="45">
        <v>8.07</v>
      </c>
      <c r="G25" s="46">
        <v>7.3</v>
      </c>
      <c r="H25" s="47">
        <v>6.88</v>
      </c>
      <c r="I25" s="72">
        <f t="shared" si="0"/>
        <v>130.22</v>
      </c>
      <c r="J25" s="73" t="s">
        <v>92</v>
      </c>
    </row>
    <row r="26" spans="1:10" ht="18" customHeight="1" x14ac:dyDescent="0.25">
      <c r="A26" s="40" t="s">
        <v>269</v>
      </c>
      <c r="B26" s="41" t="s">
        <v>27</v>
      </c>
      <c r="C26" s="42" t="s">
        <v>270</v>
      </c>
      <c r="D26" s="43">
        <v>54</v>
      </c>
      <c r="E26" s="44">
        <v>6.62</v>
      </c>
      <c r="F26" s="45">
        <v>57.36</v>
      </c>
      <c r="G26" s="46">
        <v>6.13</v>
      </c>
      <c r="H26" s="47">
        <v>5.23</v>
      </c>
      <c r="I26" s="72">
        <f t="shared" si="0"/>
        <v>129.33999999999997</v>
      </c>
      <c r="J26" s="73" t="s">
        <v>123</v>
      </c>
    </row>
    <row r="27" spans="1:10" ht="18" customHeight="1" x14ac:dyDescent="0.25">
      <c r="A27" s="40" t="s">
        <v>409</v>
      </c>
      <c r="B27" s="41" t="s">
        <v>27</v>
      </c>
      <c r="C27" s="42" t="s">
        <v>410</v>
      </c>
      <c r="D27" s="43">
        <v>113</v>
      </c>
      <c r="E27" s="44">
        <v>11.42</v>
      </c>
      <c r="F27" s="45">
        <v>0</v>
      </c>
      <c r="G27" s="46">
        <v>0</v>
      </c>
      <c r="H27" s="47">
        <v>0</v>
      </c>
      <c r="I27" s="72">
        <f t="shared" si="0"/>
        <v>124.42</v>
      </c>
      <c r="J27" s="73" t="s">
        <v>124</v>
      </c>
    </row>
    <row r="28" spans="1:10" ht="18" customHeight="1" x14ac:dyDescent="0.25">
      <c r="A28" s="40" t="s">
        <v>411</v>
      </c>
      <c r="B28" s="41"/>
      <c r="C28" s="42"/>
      <c r="D28" s="43">
        <v>73</v>
      </c>
      <c r="E28" s="44">
        <v>18.36</v>
      </c>
      <c r="F28" s="45">
        <v>28.27</v>
      </c>
      <c r="G28" s="46">
        <v>2.15</v>
      </c>
      <c r="H28" s="47">
        <v>0</v>
      </c>
      <c r="I28" s="72">
        <f t="shared" si="0"/>
        <v>121.78</v>
      </c>
      <c r="J28" s="73" t="s">
        <v>125</v>
      </c>
    </row>
    <row r="29" spans="1:10" ht="18" customHeight="1" x14ac:dyDescent="0.25">
      <c r="A29" s="40" t="s">
        <v>412</v>
      </c>
      <c r="B29" s="41"/>
      <c r="C29" s="42"/>
      <c r="D29" s="43">
        <v>75</v>
      </c>
      <c r="E29" s="44">
        <v>10.97</v>
      </c>
      <c r="F29" s="45">
        <v>27.63</v>
      </c>
      <c r="G29" s="46">
        <v>7.65</v>
      </c>
      <c r="H29" s="47">
        <v>0</v>
      </c>
      <c r="I29" s="72">
        <f t="shared" si="0"/>
        <v>121.25</v>
      </c>
      <c r="J29" s="73" t="s">
        <v>172</v>
      </c>
    </row>
    <row r="30" spans="1:10" ht="18" customHeight="1" x14ac:dyDescent="0.25">
      <c r="A30" s="40" t="s">
        <v>413</v>
      </c>
      <c r="B30" s="41"/>
      <c r="C30" s="42"/>
      <c r="D30" s="43">
        <v>58</v>
      </c>
      <c r="E30" s="44">
        <v>14.07</v>
      </c>
      <c r="F30" s="45">
        <v>34.01</v>
      </c>
      <c r="G30" s="46">
        <v>9.84</v>
      </c>
      <c r="H30" s="47">
        <v>0</v>
      </c>
      <c r="I30" s="72">
        <f t="shared" si="0"/>
        <v>115.91999999999999</v>
      </c>
      <c r="J30" s="73" t="s">
        <v>173</v>
      </c>
    </row>
    <row r="31" spans="1:10" ht="18" customHeight="1" x14ac:dyDescent="0.25">
      <c r="A31" s="40" t="s">
        <v>300</v>
      </c>
      <c r="B31" s="41" t="s">
        <v>27</v>
      </c>
      <c r="C31" s="42" t="s">
        <v>151</v>
      </c>
      <c r="D31" s="43">
        <v>85</v>
      </c>
      <c r="E31" s="44">
        <v>16.149999999999999</v>
      </c>
      <c r="F31" s="45">
        <v>0</v>
      </c>
      <c r="G31" s="46">
        <v>14</v>
      </c>
      <c r="H31" s="47">
        <v>0</v>
      </c>
      <c r="I31" s="72">
        <f t="shared" si="0"/>
        <v>115.15</v>
      </c>
      <c r="J31" s="73" t="s">
        <v>176</v>
      </c>
    </row>
    <row r="32" spans="1:10" ht="18" customHeight="1" x14ac:dyDescent="0.25">
      <c r="A32" s="40" t="s">
        <v>293</v>
      </c>
      <c r="B32" s="41"/>
      <c r="C32" s="42"/>
      <c r="D32" s="43">
        <v>84</v>
      </c>
      <c r="E32" s="44">
        <v>0.36</v>
      </c>
      <c r="F32" s="45">
        <v>5.52</v>
      </c>
      <c r="G32" s="46">
        <v>5.49</v>
      </c>
      <c r="H32" s="47">
        <v>0</v>
      </c>
      <c r="I32" s="72">
        <f t="shared" si="0"/>
        <v>95.36999999999999</v>
      </c>
      <c r="J32" s="73" t="s">
        <v>178</v>
      </c>
    </row>
    <row r="33" spans="1:10" ht="18" customHeight="1" x14ac:dyDescent="0.25">
      <c r="A33" s="40" t="s">
        <v>380</v>
      </c>
      <c r="B33" s="41" t="s">
        <v>27</v>
      </c>
      <c r="C33" s="42" t="s">
        <v>381</v>
      </c>
      <c r="D33" s="43">
        <v>74</v>
      </c>
      <c r="E33" s="44">
        <v>0</v>
      </c>
      <c r="F33" s="45">
        <v>15.34</v>
      </c>
      <c r="G33" s="46">
        <v>0</v>
      </c>
      <c r="H33" s="47">
        <v>0</v>
      </c>
      <c r="I33" s="72">
        <f t="shared" si="0"/>
        <v>89.34</v>
      </c>
      <c r="J33" s="73" t="s">
        <v>278</v>
      </c>
    </row>
    <row r="34" spans="1:10" ht="18" customHeight="1" x14ac:dyDescent="0.25">
      <c r="A34" s="40" t="s">
        <v>253</v>
      </c>
      <c r="B34" s="41" t="s">
        <v>27</v>
      </c>
      <c r="C34" s="42" t="s">
        <v>122</v>
      </c>
      <c r="D34" s="43">
        <v>42</v>
      </c>
      <c r="E34" s="44">
        <v>2.96</v>
      </c>
      <c r="F34" s="45">
        <v>0.35</v>
      </c>
      <c r="G34" s="46">
        <v>7.18</v>
      </c>
      <c r="H34" s="47">
        <v>0</v>
      </c>
      <c r="I34" s="72">
        <f t="shared" si="0"/>
        <v>52.49</v>
      </c>
      <c r="J34" s="73" t="s">
        <v>324</v>
      </c>
    </row>
    <row r="35" spans="1:10" ht="18" customHeight="1" x14ac:dyDescent="0.25">
      <c r="A35" s="48"/>
      <c r="B35" s="49"/>
      <c r="C35" s="50"/>
      <c r="D35" s="51"/>
      <c r="E35" s="51"/>
      <c r="F35" s="49"/>
      <c r="G35" s="52"/>
      <c r="H35" s="53"/>
      <c r="I35" s="48"/>
      <c r="J35" s="53"/>
    </row>
  </sheetData>
  <mergeCells count="5">
    <mergeCell ref="A1:J1"/>
    <mergeCell ref="B4:C4"/>
    <mergeCell ref="I13:J13"/>
    <mergeCell ref="A13:A14"/>
    <mergeCell ref="B13:B14"/>
  </mergeCells>
  <pageMargins left="0.24" right="0.24" top="0.47" bottom="0.98" header="0.2" footer="0.51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IT66"/>
  <sheetViews>
    <sheetView view="pageBreakPreview" zoomScale="80" zoomScaleNormal="100" workbookViewId="0">
      <selection activeCell="P15" sqref="P15"/>
    </sheetView>
  </sheetViews>
  <sheetFormatPr defaultColWidth="9" defaultRowHeight="14.5" x14ac:dyDescent="0.35"/>
  <cols>
    <col min="1" max="1" width="25.26953125" style="583" customWidth="1"/>
    <col min="2" max="6" width="6.81640625" style="583" customWidth="1"/>
    <col min="7" max="7" width="6.7265625" style="583" customWidth="1"/>
    <col min="8" max="8" width="6" style="583" customWidth="1"/>
    <col min="9" max="9" width="7.54296875" style="583" customWidth="1"/>
    <col min="10" max="10" width="9.26953125" style="583" customWidth="1"/>
    <col min="11" max="11" width="9.1796875" style="583"/>
    <col min="12" max="254" width="9.1796875" style="584"/>
  </cols>
  <sheetData>
    <row r="1" spans="1:14" ht="25.5" customHeight="1" x14ac:dyDescent="0.35">
      <c r="A1" s="585" t="s">
        <v>17</v>
      </c>
      <c r="B1" s="586" t="s">
        <v>1</v>
      </c>
      <c r="C1" s="587" t="s">
        <v>2</v>
      </c>
      <c r="D1" s="587" t="s">
        <v>3</v>
      </c>
      <c r="E1" s="587" t="s">
        <v>4</v>
      </c>
      <c r="F1" s="588" t="s">
        <v>5</v>
      </c>
      <c r="G1" s="589" t="s">
        <v>6</v>
      </c>
      <c r="H1" s="590" t="s">
        <v>7</v>
      </c>
      <c r="I1" s="589" t="s">
        <v>8</v>
      </c>
      <c r="J1" s="609" t="s">
        <v>18</v>
      </c>
      <c r="K1" s="610" t="s">
        <v>9</v>
      </c>
      <c r="M1" s="611" t="s">
        <v>19</v>
      </c>
      <c r="N1" s="584" t="s">
        <v>20</v>
      </c>
    </row>
    <row r="2" spans="1:14" ht="24" customHeight="1" x14ac:dyDescent="0.35">
      <c r="A2" s="401"/>
      <c r="B2" s="591"/>
      <c r="C2" s="592"/>
      <c r="D2" s="592"/>
      <c r="E2" s="592"/>
      <c r="F2" s="593"/>
      <c r="G2" s="594"/>
      <c r="H2" s="595"/>
      <c r="I2" s="612"/>
      <c r="J2" s="613"/>
      <c r="K2" s="614"/>
    </row>
    <row r="3" spans="1:14" ht="24" customHeight="1" x14ac:dyDescent="0.35">
      <c r="A3" s="398"/>
      <c r="B3" s="596"/>
      <c r="C3" s="597"/>
      <c r="D3" s="597"/>
      <c r="E3" s="597"/>
      <c r="F3" s="598"/>
      <c r="G3" s="599"/>
      <c r="H3" s="600"/>
      <c r="I3" s="615"/>
      <c r="J3" s="616"/>
      <c r="K3" s="614"/>
      <c r="M3" s="404">
        <f t="shared" ref="M3:M20" si="0">J3-J$2</f>
        <v>0</v>
      </c>
      <c r="N3" s="404">
        <f t="shared" ref="N3:N20" si="1">J3-J2</f>
        <v>0</v>
      </c>
    </row>
    <row r="4" spans="1:14" ht="24" customHeight="1" x14ac:dyDescent="0.35">
      <c r="A4" s="401"/>
      <c r="B4" s="596"/>
      <c r="C4" s="597"/>
      <c r="D4" s="597"/>
      <c r="E4" s="597"/>
      <c r="F4" s="598"/>
      <c r="G4" s="599"/>
      <c r="H4" s="600"/>
      <c r="I4" s="615"/>
      <c r="J4" s="616"/>
      <c r="K4" s="614"/>
      <c r="M4" s="404">
        <f t="shared" si="0"/>
        <v>0</v>
      </c>
      <c r="N4" s="404">
        <f t="shared" si="1"/>
        <v>0</v>
      </c>
    </row>
    <row r="5" spans="1:14" ht="24" customHeight="1" x14ac:dyDescent="0.35">
      <c r="A5" s="403"/>
      <c r="B5" s="596"/>
      <c r="C5" s="597"/>
      <c r="D5" s="597"/>
      <c r="E5" s="597"/>
      <c r="F5" s="598"/>
      <c r="G5" s="599"/>
      <c r="H5" s="600"/>
      <c r="I5" s="615"/>
      <c r="J5" s="616"/>
      <c r="K5" s="614"/>
      <c r="M5" s="404">
        <f t="shared" si="0"/>
        <v>0</v>
      </c>
      <c r="N5" s="404">
        <f t="shared" si="1"/>
        <v>0</v>
      </c>
    </row>
    <row r="6" spans="1:14" ht="24" customHeight="1" x14ac:dyDescent="0.35">
      <c r="A6" s="401"/>
      <c r="B6" s="596"/>
      <c r="C6" s="597"/>
      <c r="D6" s="597"/>
      <c r="E6" s="597"/>
      <c r="F6" s="598"/>
      <c r="G6" s="599"/>
      <c r="H6" s="600"/>
      <c r="I6" s="615"/>
      <c r="J6" s="616"/>
      <c r="K6" s="614"/>
      <c r="M6" s="404">
        <f t="shared" si="0"/>
        <v>0</v>
      </c>
      <c r="N6" s="404">
        <f t="shared" si="1"/>
        <v>0</v>
      </c>
    </row>
    <row r="7" spans="1:14" ht="24" customHeight="1" x14ac:dyDescent="0.35">
      <c r="A7" s="401"/>
      <c r="B7" s="596"/>
      <c r="C7" s="597"/>
      <c r="D7" s="597"/>
      <c r="E7" s="597"/>
      <c r="F7" s="598"/>
      <c r="G7" s="599"/>
      <c r="H7" s="600"/>
      <c r="I7" s="615"/>
      <c r="J7" s="616"/>
      <c r="K7" s="614"/>
      <c r="M7" s="404">
        <f t="shared" si="0"/>
        <v>0</v>
      </c>
      <c r="N7" s="404">
        <f t="shared" si="1"/>
        <v>0</v>
      </c>
    </row>
    <row r="8" spans="1:14" ht="24" customHeight="1" x14ac:dyDescent="0.35">
      <c r="A8" s="401"/>
      <c r="B8" s="596"/>
      <c r="C8" s="597"/>
      <c r="D8" s="597"/>
      <c r="E8" s="597"/>
      <c r="F8" s="598"/>
      <c r="G8" s="599"/>
      <c r="H8" s="600"/>
      <c r="I8" s="615"/>
      <c r="J8" s="616"/>
      <c r="K8" s="614"/>
      <c r="M8" s="404">
        <f t="shared" si="0"/>
        <v>0</v>
      </c>
      <c r="N8" s="404">
        <f t="shared" si="1"/>
        <v>0</v>
      </c>
    </row>
    <row r="9" spans="1:14" ht="24" customHeight="1" x14ac:dyDescent="0.35">
      <c r="A9" s="401"/>
      <c r="B9" s="596"/>
      <c r="C9" s="597"/>
      <c r="D9" s="597"/>
      <c r="E9" s="597"/>
      <c r="F9" s="598"/>
      <c r="G9" s="599"/>
      <c r="H9" s="600"/>
      <c r="I9" s="615"/>
      <c r="J9" s="616"/>
      <c r="K9" s="614"/>
      <c r="M9" s="404">
        <f t="shared" si="0"/>
        <v>0</v>
      </c>
      <c r="N9" s="404">
        <f t="shared" si="1"/>
        <v>0</v>
      </c>
    </row>
    <row r="10" spans="1:14" ht="24" customHeight="1" x14ac:dyDescent="0.35">
      <c r="A10" s="401"/>
      <c r="B10" s="596"/>
      <c r="C10" s="597"/>
      <c r="D10" s="597"/>
      <c r="E10" s="597"/>
      <c r="F10" s="598"/>
      <c r="G10" s="599"/>
      <c r="H10" s="600"/>
      <c r="I10" s="615"/>
      <c r="J10" s="616"/>
      <c r="K10" s="614"/>
      <c r="M10" s="404">
        <f t="shared" si="0"/>
        <v>0</v>
      </c>
      <c r="N10" s="404">
        <f t="shared" si="1"/>
        <v>0</v>
      </c>
    </row>
    <row r="11" spans="1:14" ht="24" customHeight="1" x14ac:dyDescent="0.35">
      <c r="A11" s="400"/>
      <c r="B11" s="596"/>
      <c r="C11" s="597"/>
      <c r="D11" s="597"/>
      <c r="E11" s="597"/>
      <c r="F11" s="598"/>
      <c r="G11" s="599"/>
      <c r="H11" s="600"/>
      <c r="I11" s="615"/>
      <c r="J11" s="616"/>
      <c r="K11" s="614"/>
      <c r="M11" s="404">
        <f t="shared" si="0"/>
        <v>0</v>
      </c>
      <c r="N11" s="404">
        <f t="shared" si="1"/>
        <v>0</v>
      </c>
    </row>
    <row r="12" spans="1:14" ht="24" customHeight="1" x14ac:dyDescent="0.35">
      <c r="A12" s="401"/>
      <c r="B12" s="596"/>
      <c r="C12" s="597"/>
      <c r="D12" s="597"/>
      <c r="E12" s="597"/>
      <c r="F12" s="598"/>
      <c r="G12" s="599"/>
      <c r="H12" s="600"/>
      <c r="I12" s="615"/>
      <c r="J12" s="616"/>
      <c r="K12" s="614"/>
      <c r="M12" s="404">
        <f t="shared" si="0"/>
        <v>0</v>
      </c>
      <c r="N12" s="404">
        <f t="shared" si="1"/>
        <v>0</v>
      </c>
    </row>
    <row r="13" spans="1:14" ht="24" customHeight="1" x14ac:dyDescent="0.35">
      <c r="A13" s="401"/>
      <c r="B13" s="596"/>
      <c r="C13" s="597"/>
      <c r="D13" s="597"/>
      <c r="E13" s="597"/>
      <c r="F13" s="598"/>
      <c r="G13" s="599"/>
      <c r="H13" s="600"/>
      <c r="I13" s="615"/>
      <c r="J13" s="616"/>
      <c r="K13" s="614"/>
      <c r="M13" s="404">
        <f t="shared" si="0"/>
        <v>0</v>
      </c>
      <c r="N13" s="404">
        <f t="shared" si="1"/>
        <v>0</v>
      </c>
    </row>
    <row r="14" spans="1:14" ht="24" customHeight="1" x14ac:dyDescent="0.35">
      <c r="A14" s="402"/>
      <c r="B14" s="596"/>
      <c r="C14" s="597"/>
      <c r="D14" s="597"/>
      <c r="E14" s="597"/>
      <c r="F14" s="598"/>
      <c r="G14" s="599"/>
      <c r="H14" s="600"/>
      <c r="I14" s="615"/>
      <c r="J14" s="616"/>
      <c r="K14" s="614"/>
      <c r="M14" s="404">
        <f t="shared" si="0"/>
        <v>0</v>
      </c>
      <c r="N14" s="404">
        <f t="shared" si="1"/>
        <v>0</v>
      </c>
    </row>
    <row r="15" spans="1:14" ht="24" customHeight="1" x14ac:dyDescent="0.35">
      <c r="A15" s="401"/>
      <c r="B15" s="596"/>
      <c r="C15" s="597"/>
      <c r="D15" s="597"/>
      <c r="E15" s="597"/>
      <c r="F15" s="598"/>
      <c r="G15" s="599"/>
      <c r="H15" s="600"/>
      <c r="I15" s="615"/>
      <c r="J15" s="616"/>
      <c r="K15" s="614"/>
      <c r="M15" s="404">
        <f t="shared" si="0"/>
        <v>0</v>
      </c>
      <c r="N15" s="404">
        <f t="shared" si="1"/>
        <v>0</v>
      </c>
    </row>
    <row r="16" spans="1:14" ht="24" customHeight="1" x14ac:dyDescent="0.35">
      <c r="A16" s="401"/>
      <c r="B16" s="596"/>
      <c r="C16" s="597"/>
      <c r="D16" s="597"/>
      <c r="E16" s="597"/>
      <c r="F16" s="598"/>
      <c r="G16" s="599"/>
      <c r="H16" s="600"/>
      <c r="I16" s="615"/>
      <c r="J16" s="616"/>
      <c r="K16" s="614"/>
      <c r="M16" s="404">
        <f t="shared" si="0"/>
        <v>0</v>
      </c>
      <c r="N16" s="404">
        <f t="shared" si="1"/>
        <v>0</v>
      </c>
    </row>
    <row r="17" spans="1:14" ht="24" customHeight="1" x14ac:dyDescent="0.35">
      <c r="A17" s="401"/>
      <c r="B17" s="596"/>
      <c r="C17" s="597"/>
      <c r="D17" s="597"/>
      <c r="E17" s="597"/>
      <c r="F17" s="598"/>
      <c r="G17" s="599"/>
      <c r="H17" s="600"/>
      <c r="I17" s="615"/>
      <c r="J17" s="616"/>
      <c r="K17" s="614"/>
      <c r="M17" s="404">
        <f t="shared" si="0"/>
        <v>0</v>
      </c>
      <c r="N17" s="404">
        <f t="shared" si="1"/>
        <v>0</v>
      </c>
    </row>
    <row r="18" spans="1:14" ht="24" customHeight="1" x14ac:dyDescent="0.35">
      <c r="A18" s="401"/>
      <c r="B18" s="596"/>
      <c r="C18" s="597"/>
      <c r="D18" s="597"/>
      <c r="E18" s="597"/>
      <c r="F18" s="598"/>
      <c r="G18" s="599"/>
      <c r="H18" s="600"/>
      <c r="I18" s="615"/>
      <c r="J18" s="616"/>
      <c r="K18" s="614"/>
      <c r="M18" s="404">
        <f t="shared" si="0"/>
        <v>0</v>
      </c>
      <c r="N18" s="404">
        <f t="shared" si="1"/>
        <v>0</v>
      </c>
    </row>
    <row r="19" spans="1:14" ht="24" customHeight="1" x14ac:dyDescent="0.35">
      <c r="A19" s="401"/>
      <c r="B19" s="596"/>
      <c r="C19" s="597"/>
      <c r="D19" s="597"/>
      <c r="E19" s="597"/>
      <c r="F19" s="598"/>
      <c r="G19" s="599"/>
      <c r="H19" s="600"/>
      <c r="I19" s="615"/>
      <c r="J19" s="616"/>
      <c r="K19" s="614"/>
      <c r="M19" s="404">
        <f t="shared" si="0"/>
        <v>0</v>
      </c>
      <c r="N19" s="404">
        <f t="shared" si="1"/>
        <v>0</v>
      </c>
    </row>
    <row r="20" spans="1:14" ht="24" customHeight="1" x14ac:dyDescent="0.35">
      <c r="A20" s="401"/>
      <c r="B20" s="596"/>
      <c r="C20" s="597"/>
      <c r="D20" s="597"/>
      <c r="E20" s="597"/>
      <c r="F20" s="598"/>
      <c r="G20" s="599"/>
      <c r="H20" s="600"/>
      <c r="I20" s="615"/>
      <c r="J20" s="616"/>
      <c r="K20" s="614"/>
      <c r="M20" s="404">
        <f t="shared" si="0"/>
        <v>0</v>
      </c>
      <c r="N20" s="404">
        <f t="shared" si="1"/>
        <v>0</v>
      </c>
    </row>
    <row r="21" spans="1:14" ht="24" customHeight="1" x14ac:dyDescent="0.35">
      <c r="A21" s="601"/>
      <c r="B21" s="596"/>
      <c r="C21" s="597"/>
      <c r="D21" s="597"/>
      <c r="E21" s="597"/>
      <c r="F21" s="598"/>
      <c r="G21" s="599"/>
      <c r="H21" s="600"/>
      <c r="I21" s="599"/>
      <c r="J21" s="597"/>
      <c r="K21" s="601"/>
    </row>
    <row r="22" spans="1:14" ht="24" customHeight="1" x14ac:dyDescent="0.35">
      <c r="A22" s="601"/>
      <c r="B22" s="596"/>
      <c r="C22" s="597"/>
      <c r="D22" s="597"/>
      <c r="E22" s="597"/>
      <c r="F22" s="598"/>
      <c r="G22" s="599"/>
      <c r="H22" s="600"/>
      <c r="I22" s="599"/>
      <c r="J22" s="597"/>
      <c r="K22" s="601"/>
    </row>
    <row r="23" spans="1:14" ht="24" customHeight="1" x14ac:dyDescent="0.35">
      <c r="A23" s="601"/>
      <c r="B23" s="596"/>
      <c r="C23" s="597"/>
      <c r="D23" s="597"/>
      <c r="E23" s="597"/>
      <c r="F23" s="598"/>
      <c r="G23" s="599"/>
      <c r="H23" s="600"/>
      <c r="I23" s="599"/>
      <c r="J23" s="597"/>
      <c r="K23" s="601"/>
    </row>
    <row r="24" spans="1:14" ht="24" customHeight="1" x14ac:dyDescent="0.35">
      <c r="A24" s="601"/>
      <c r="B24" s="596"/>
      <c r="C24" s="597"/>
      <c r="D24" s="597"/>
      <c r="E24" s="597"/>
      <c r="F24" s="598"/>
      <c r="G24" s="599"/>
      <c r="H24" s="600"/>
      <c r="I24" s="599"/>
      <c r="J24" s="597"/>
      <c r="K24" s="601"/>
    </row>
    <row r="25" spans="1:14" ht="24" customHeight="1" x14ac:dyDescent="0.35">
      <c r="A25" s="601"/>
      <c r="B25" s="596"/>
      <c r="C25" s="597"/>
      <c r="D25" s="597"/>
      <c r="E25" s="597"/>
      <c r="F25" s="598"/>
      <c r="G25" s="599"/>
      <c r="H25" s="600"/>
      <c r="I25" s="599"/>
      <c r="J25" s="597"/>
      <c r="K25" s="601"/>
    </row>
    <row r="26" spans="1:14" ht="24" customHeight="1" x14ac:dyDescent="0.35">
      <c r="A26" s="601"/>
      <c r="B26" s="596"/>
      <c r="C26" s="597"/>
      <c r="D26" s="597"/>
      <c r="E26" s="597"/>
      <c r="F26" s="598"/>
      <c r="G26" s="599"/>
      <c r="H26" s="600"/>
      <c r="I26" s="599"/>
      <c r="J26" s="597"/>
      <c r="K26" s="601"/>
    </row>
    <row r="27" spans="1:14" ht="24" customHeight="1" x14ac:dyDescent="0.35">
      <c r="A27" s="601"/>
      <c r="B27" s="596"/>
      <c r="C27" s="597"/>
      <c r="D27" s="597"/>
      <c r="E27" s="597"/>
      <c r="F27" s="598"/>
      <c r="G27" s="599"/>
      <c r="H27" s="600"/>
      <c r="I27" s="599"/>
      <c r="J27" s="597"/>
      <c r="K27" s="601"/>
    </row>
    <row r="28" spans="1:14" ht="24" customHeight="1" x14ac:dyDescent="0.35">
      <c r="A28" s="601"/>
      <c r="B28" s="596"/>
      <c r="C28" s="597"/>
      <c r="D28" s="597"/>
      <c r="E28" s="597"/>
      <c r="F28" s="598"/>
      <c r="G28" s="599"/>
      <c r="H28" s="600"/>
      <c r="I28" s="599"/>
      <c r="J28" s="597"/>
      <c r="K28" s="601"/>
    </row>
    <row r="29" spans="1:14" ht="24" customHeight="1" x14ac:dyDescent="0.35">
      <c r="A29" s="601"/>
      <c r="B29" s="596"/>
      <c r="C29" s="597"/>
      <c r="D29" s="597"/>
      <c r="E29" s="597"/>
      <c r="F29" s="598"/>
      <c r="G29" s="599"/>
      <c r="H29" s="602"/>
      <c r="I29" s="599"/>
      <c r="J29" s="597"/>
      <c r="K29" s="601"/>
    </row>
    <row r="30" spans="1:14" ht="24" customHeight="1" x14ac:dyDescent="0.35">
      <c r="A30" s="601"/>
      <c r="B30" s="596"/>
      <c r="C30" s="597"/>
      <c r="D30" s="597"/>
      <c r="E30" s="597"/>
      <c r="F30" s="598"/>
      <c r="G30" s="599"/>
      <c r="H30" s="602"/>
      <c r="I30" s="599"/>
      <c r="J30" s="597"/>
      <c r="K30" s="601"/>
    </row>
    <row r="31" spans="1:14" ht="24" customHeight="1" x14ac:dyDescent="0.35">
      <c r="A31" s="601"/>
      <c r="B31" s="596"/>
      <c r="C31" s="597"/>
      <c r="D31" s="597"/>
      <c r="E31" s="597"/>
      <c r="F31" s="598"/>
      <c r="G31" s="599"/>
      <c r="H31" s="602"/>
      <c r="I31" s="599"/>
      <c r="J31" s="597"/>
      <c r="K31" s="601"/>
    </row>
    <row r="32" spans="1:14" ht="24" customHeight="1" x14ac:dyDescent="0.35">
      <c r="A32" s="601"/>
      <c r="B32" s="596"/>
      <c r="C32" s="597"/>
      <c r="D32" s="597"/>
      <c r="E32" s="597"/>
      <c r="F32" s="598"/>
      <c r="G32" s="599"/>
      <c r="H32" s="602"/>
      <c r="I32" s="599"/>
      <c r="J32" s="597"/>
      <c r="K32" s="601"/>
    </row>
    <row r="33" spans="1:11" ht="24" customHeight="1" x14ac:dyDescent="0.35">
      <c r="A33" s="601"/>
      <c r="B33" s="596"/>
      <c r="C33" s="597"/>
      <c r="D33" s="597"/>
      <c r="E33" s="597"/>
      <c r="F33" s="598"/>
      <c r="G33" s="599"/>
      <c r="H33" s="602"/>
      <c r="I33" s="599"/>
      <c r="J33" s="597"/>
      <c r="K33" s="601"/>
    </row>
    <row r="34" spans="1:11" ht="24" customHeight="1" x14ac:dyDescent="0.35">
      <c r="A34" s="603"/>
      <c r="B34" s="604"/>
      <c r="C34" s="605"/>
      <c r="D34" s="605"/>
      <c r="E34" s="605"/>
      <c r="F34" s="606"/>
      <c r="G34" s="607"/>
      <c r="H34" s="608"/>
      <c r="I34" s="607"/>
      <c r="J34" s="605"/>
      <c r="K34" s="603"/>
    </row>
    <row r="35" spans="1:11" ht="16.5" customHeight="1" x14ac:dyDescent="0.35"/>
    <row r="36" spans="1:11" ht="16.5" customHeight="1" x14ac:dyDescent="0.35"/>
    <row r="37" spans="1:11" ht="16.5" customHeight="1" x14ac:dyDescent="0.35"/>
    <row r="38" spans="1:11" ht="16.5" customHeight="1" x14ac:dyDescent="0.35"/>
    <row r="39" spans="1:11" ht="16.5" customHeight="1" x14ac:dyDescent="0.35"/>
    <row r="40" spans="1:11" ht="16.5" customHeight="1" x14ac:dyDescent="0.35"/>
    <row r="41" spans="1:11" ht="16.5" customHeight="1" x14ac:dyDescent="0.35"/>
    <row r="42" spans="1:11" ht="16.5" customHeight="1" x14ac:dyDescent="0.35"/>
    <row r="43" spans="1:11" ht="16.5" customHeight="1" x14ac:dyDescent="0.35"/>
    <row r="44" spans="1:11" ht="16.5" customHeight="1" x14ac:dyDescent="0.35"/>
    <row r="45" spans="1:11" ht="16.5" customHeight="1" x14ac:dyDescent="0.35"/>
    <row r="46" spans="1:11" ht="16.5" customHeight="1" x14ac:dyDescent="0.35"/>
    <row r="47" spans="1:11" ht="16.5" customHeight="1" x14ac:dyDescent="0.35"/>
    <row r="48" spans="1:11" ht="16.5" customHeight="1" x14ac:dyDescent="0.35"/>
    <row r="49" ht="16.5" customHeight="1" x14ac:dyDescent="0.35"/>
    <row r="50" ht="16.5" customHeight="1" x14ac:dyDescent="0.35"/>
    <row r="51" ht="16.5" customHeight="1" x14ac:dyDescent="0.35"/>
    <row r="52" ht="16.5" customHeight="1" x14ac:dyDescent="0.35"/>
    <row r="53" ht="16.5" customHeight="1" x14ac:dyDescent="0.35"/>
    <row r="54" ht="16.5" customHeight="1" x14ac:dyDescent="0.35"/>
    <row r="55" ht="16.5" customHeight="1" x14ac:dyDescent="0.35"/>
    <row r="56" ht="16.5" customHeight="1" x14ac:dyDescent="0.35"/>
    <row r="57" ht="16.5" customHeight="1" x14ac:dyDescent="0.35"/>
    <row r="58" ht="16.5" customHeight="1" x14ac:dyDescent="0.35"/>
    <row r="59" ht="16.5" customHeight="1" x14ac:dyDescent="0.35"/>
    <row r="60" ht="16.5" customHeight="1" x14ac:dyDescent="0.35"/>
    <row r="61" ht="16.5" customHeight="1" x14ac:dyDescent="0.35"/>
    <row r="62" ht="16.5" customHeight="1" x14ac:dyDescent="0.35"/>
    <row r="63" ht="16.5" customHeight="1" x14ac:dyDescent="0.35"/>
    <row r="64" ht="16.5" customHeight="1" x14ac:dyDescent="0.35"/>
    <row r="65" ht="16.5" customHeight="1" x14ac:dyDescent="0.35"/>
    <row r="66" ht="16.5" customHeight="1" x14ac:dyDescent="0.35"/>
  </sheetData>
  <sheetProtection selectLockedCells="1" selectUnlockedCells="1"/>
  <printOptions horizontalCentered="1"/>
  <pageMargins left="0.2" right="0.2" top="0.35" bottom="0.13" header="0.2" footer="0.51"/>
  <pageSetup paperSize="9" orientation="portrait" horizontalDpi="4294967293" verticalDpi="300" r:id="rId1"/>
  <headerFooter scaleWithDoc="0" alignWithMargins="0">
    <oddHeader>&amp;C( 5 )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E0AB-9FE7-438E-AD64-A8F9CDBFA7E5}">
  <sheetPr>
    <tabColor rgb="FF00B0F0"/>
    <pageSetUpPr fitToPage="1"/>
  </sheetPr>
  <dimension ref="A1:W29"/>
  <sheetViews>
    <sheetView view="pageBreakPreview" zoomScaleNormal="100" workbookViewId="0">
      <selection activeCell="O7" sqref="O7"/>
    </sheetView>
  </sheetViews>
  <sheetFormatPr defaultColWidth="9.1796875" defaultRowHeight="14.5" x14ac:dyDescent="0.35"/>
  <cols>
    <col min="1" max="1" width="25.1796875" customWidth="1"/>
    <col min="2" max="2" width="17.7265625" style="187" customWidth="1"/>
    <col min="3" max="3" width="8.453125" customWidth="1"/>
    <col min="4" max="4" width="7.7265625" customWidth="1"/>
    <col min="5" max="6" width="5.453125" customWidth="1"/>
    <col min="7" max="7" width="8" customWidth="1"/>
    <col min="8" max="8" width="8.453125" customWidth="1"/>
    <col min="9" max="13" width="5.453125" customWidth="1"/>
    <col min="14" max="14" width="8" customWidth="1"/>
    <col min="15" max="15" width="8.453125" customWidth="1"/>
    <col min="16" max="16" width="6.453125" customWidth="1"/>
    <col min="17" max="17" width="5.453125" customWidth="1"/>
    <col min="18" max="18" width="8" customWidth="1"/>
    <col min="19" max="19" width="8.453125" customWidth="1"/>
    <col min="20" max="20" width="9" style="187" customWidth="1"/>
    <col min="21" max="21" width="6.81640625" customWidth="1"/>
  </cols>
  <sheetData>
    <row r="1" spans="1:23" ht="34.5" customHeight="1" x14ac:dyDescent="0.65">
      <c r="A1" s="645" t="s">
        <v>418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</row>
    <row r="2" spans="1:23" ht="15.75" customHeight="1" x14ac:dyDescent="0.35">
      <c r="A2" s="650" t="s">
        <v>48</v>
      </c>
      <c r="B2" s="651" t="s">
        <v>49</v>
      </c>
      <c r="C2" s="652" t="s">
        <v>50</v>
      </c>
      <c r="D2" s="653" t="s">
        <v>51</v>
      </c>
      <c r="E2" s="646" t="s">
        <v>52</v>
      </c>
      <c r="F2" s="641"/>
      <c r="G2" s="641"/>
      <c r="H2" s="654"/>
      <c r="I2" s="640" t="s">
        <v>53</v>
      </c>
      <c r="J2" s="641"/>
      <c r="K2" s="641"/>
      <c r="L2" s="641"/>
      <c r="M2" s="641"/>
      <c r="N2" s="641"/>
      <c r="O2" s="641"/>
      <c r="P2" s="646" t="s">
        <v>54</v>
      </c>
      <c r="Q2" s="641"/>
      <c r="R2" s="641"/>
      <c r="S2" s="647"/>
      <c r="T2" s="644" t="s">
        <v>56</v>
      </c>
      <c r="U2" s="644"/>
    </row>
    <row r="3" spans="1:23" ht="15.75" customHeight="1" x14ac:dyDescent="0.35">
      <c r="A3" s="650"/>
      <c r="B3" s="651"/>
      <c r="C3" s="652"/>
      <c r="D3" s="653"/>
      <c r="E3" s="648"/>
      <c r="F3" s="643"/>
      <c r="G3" s="643"/>
      <c r="H3" s="655"/>
      <c r="I3" s="642"/>
      <c r="J3" s="643"/>
      <c r="K3" s="643"/>
      <c r="L3" s="643"/>
      <c r="M3" s="643"/>
      <c r="N3" s="643"/>
      <c r="O3" s="643"/>
      <c r="P3" s="648"/>
      <c r="Q3" s="643"/>
      <c r="R3" s="643"/>
      <c r="S3" s="649"/>
      <c r="T3" s="644"/>
      <c r="U3" s="644"/>
    </row>
    <row r="4" spans="1:23" ht="24" customHeight="1" x14ac:dyDescent="0.35">
      <c r="A4" s="650"/>
      <c r="B4" s="651"/>
      <c r="C4" s="652"/>
      <c r="D4" s="423" t="s">
        <v>9</v>
      </c>
      <c r="E4" s="624" t="s">
        <v>1</v>
      </c>
      <c r="F4" s="425" t="s">
        <v>7</v>
      </c>
      <c r="G4" s="425" t="s">
        <v>8</v>
      </c>
      <c r="H4" s="487" t="s">
        <v>9</v>
      </c>
      <c r="I4" s="424" t="s">
        <v>1</v>
      </c>
      <c r="J4" s="425" t="s">
        <v>2</v>
      </c>
      <c r="K4" s="425" t="s">
        <v>3</v>
      </c>
      <c r="L4" s="425" t="s">
        <v>6</v>
      </c>
      <c r="M4" s="425" t="s">
        <v>7</v>
      </c>
      <c r="N4" s="425" t="s">
        <v>8</v>
      </c>
      <c r="O4" s="442" t="s">
        <v>9</v>
      </c>
      <c r="P4" s="624" t="s">
        <v>417</v>
      </c>
      <c r="Q4" s="425" t="s">
        <v>7</v>
      </c>
      <c r="R4" s="425" t="s">
        <v>8</v>
      </c>
      <c r="S4" s="442" t="s">
        <v>9</v>
      </c>
      <c r="T4" s="506" t="s">
        <v>57</v>
      </c>
      <c r="U4" s="389" t="s">
        <v>58</v>
      </c>
    </row>
    <row r="5" spans="1:23" ht="24" customHeight="1" x14ac:dyDescent="0.35">
      <c r="A5" s="398"/>
      <c r="B5" s="426"/>
      <c r="C5" s="349"/>
      <c r="D5" s="546"/>
      <c r="E5" s="625"/>
      <c r="F5" s="444"/>
      <c r="G5" s="445"/>
      <c r="H5" s="626"/>
      <c r="I5" s="447"/>
      <c r="J5" s="448"/>
      <c r="K5" s="448"/>
      <c r="L5" s="470"/>
      <c r="M5" s="474"/>
      <c r="N5" s="475"/>
      <c r="O5" s="480"/>
      <c r="P5" s="636"/>
      <c r="Q5" s="474"/>
      <c r="R5" s="475"/>
      <c r="S5" s="480"/>
      <c r="T5" s="542"/>
      <c r="U5" s="391"/>
    </row>
    <row r="6" spans="1:23" ht="24" customHeight="1" x14ac:dyDescent="0.35">
      <c r="A6" s="401"/>
      <c r="B6" s="430"/>
      <c r="C6" s="356"/>
      <c r="D6" s="547"/>
      <c r="E6" s="627"/>
      <c r="F6" s="450"/>
      <c r="G6" s="451"/>
      <c r="H6" s="500"/>
      <c r="I6" s="453"/>
      <c r="J6" s="454"/>
      <c r="K6" s="454"/>
      <c r="L6" s="471"/>
      <c r="M6" s="477"/>
      <c r="N6" s="478"/>
      <c r="O6" s="569"/>
      <c r="P6" s="637"/>
      <c r="Q6" s="477"/>
      <c r="R6" s="478"/>
      <c r="S6" s="569"/>
      <c r="T6" s="542"/>
      <c r="U6" s="392"/>
      <c r="V6" s="404"/>
      <c r="W6" s="404"/>
    </row>
    <row r="7" spans="1:23" ht="24" customHeight="1" x14ac:dyDescent="0.35">
      <c r="A7" s="400"/>
      <c r="B7" s="430"/>
      <c r="C7" s="356"/>
      <c r="D7" s="547"/>
      <c r="E7" s="628"/>
      <c r="F7" s="462"/>
      <c r="G7" s="451"/>
      <c r="H7" s="629"/>
      <c r="I7" s="453"/>
      <c r="J7" s="454"/>
      <c r="K7" s="454"/>
      <c r="L7" s="471"/>
      <c r="M7" s="477"/>
      <c r="N7" s="478"/>
      <c r="O7" s="480"/>
      <c r="P7" s="637"/>
      <c r="Q7" s="477"/>
      <c r="R7" s="478"/>
      <c r="S7" s="480"/>
      <c r="T7" s="542"/>
      <c r="U7" s="392"/>
      <c r="V7" s="404"/>
      <c r="W7" s="404"/>
    </row>
    <row r="8" spans="1:23" ht="24" customHeight="1" x14ac:dyDescent="0.35">
      <c r="A8" s="401"/>
      <c r="B8" s="430"/>
      <c r="C8" s="356"/>
      <c r="D8" s="431"/>
      <c r="E8" s="627"/>
      <c r="F8" s="450"/>
      <c r="G8" s="451"/>
      <c r="H8" s="630"/>
      <c r="I8" s="453"/>
      <c r="J8" s="454"/>
      <c r="K8" s="454"/>
      <c r="L8" s="471"/>
      <c r="M8" s="477"/>
      <c r="N8" s="478"/>
      <c r="O8" s="480"/>
      <c r="P8" s="637"/>
      <c r="Q8" s="477"/>
      <c r="R8" s="478"/>
      <c r="S8" s="480"/>
      <c r="T8" s="542"/>
      <c r="U8" s="405"/>
      <c r="V8" s="404"/>
      <c r="W8" s="404"/>
    </row>
    <row r="9" spans="1:23" ht="24" customHeight="1" x14ac:dyDescent="0.35">
      <c r="A9" s="401"/>
      <c r="B9" s="430"/>
      <c r="C9" s="356"/>
      <c r="D9" s="623"/>
      <c r="E9" s="627"/>
      <c r="F9" s="450"/>
      <c r="G9" s="451"/>
      <c r="H9" s="500"/>
      <c r="I9" s="453"/>
      <c r="J9" s="454"/>
      <c r="K9" s="454"/>
      <c r="L9" s="471"/>
      <c r="M9" s="477"/>
      <c r="N9" s="478"/>
      <c r="O9" s="480"/>
      <c r="P9" s="637"/>
      <c r="Q9" s="477"/>
      <c r="R9" s="478"/>
      <c r="S9" s="480"/>
      <c r="T9" s="542"/>
      <c r="U9" s="405"/>
      <c r="V9" s="404"/>
      <c r="W9" s="404"/>
    </row>
    <row r="10" spans="1:23" ht="24" customHeight="1" x14ac:dyDescent="0.35">
      <c r="A10" s="401"/>
      <c r="B10" s="430"/>
      <c r="C10" s="356"/>
      <c r="D10" s="431"/>
      <c r="E10" s="627"/>
      <c r="F10" s="450"/>
      <c r="G10" s="451"/>
      <c r="H10" s="500"/>
      <c r="I10" s="453"/>
      <c r="J10" s="454"/>
      <c r="K10" s="454"/>
      <c r="L10" s="471"/>
      <c r="M10" s="477"/>
      <c r="N10" s="478"/>
      <c r="O10" s="480"/>
      <c r="P10" s="637"/>
      <c r="Q10" s="477"/>
      <c r="R10" s="478"/>
      <c r="S10" s="480"/>
      <c r="T10" s="542"/>
      <c r="U10" s="405"/>
      <c r="V10" s="404"/>
      <c r="W10" s="404"/>
    </row>
    <row r="11" spans="1:23" ht="24" customHeight="1" x14ac:dyDescent="0.35">
      <c r="A11" s="401"/>
      <c r="B11" s="430"/>
      <c r="C11" s="356"/>
      <c r="D11" s="431"/>
      <c r="E11" s="627"/>
      <c r="F11" s="450"/>
      <c r="G11" s="451"/>
      <c r="H11" s="500"/>
      <c r="I11" s="453"/>
      <c r="J11" s="454"/>
      <c r="K11" s="454"/>
      <c r="L11" s="471"/>
      <c r="M11" s="477"/>
      <c r="N11" s="478"/>
      <c r="O11" s="480"/>
      <c r="P11" s="637"/>
      <c r="Q11" s="477"/>
      <c r="R11" s="478"/>
      <c r="S11" s="480"/>
      <c r="T11" s="542"/>
      <c r="U11" s="405"/>
      <c r="V11" s="404"/>
      <c r="W11" s="404"/>
    </row>
    <row r="12" spans="1:23" ht="24" customHeight="1" x14ac:dyDescent="0.35">
      <c r="A12" s="401"/>
      <c r="B12" s="426"/>
      <c r="C12" s="356"/>
      <c r="D12" s="431"/>
      <c r="E12" s="627"/>
      <c r="F12" s="450"/>
      <c r="G12" s="451"/>
      <c r="H12" s="500"/>
      <c r="I12" s="453"/>
      <c r="J12" s="454"/>
      <c r="K12" s="454"/>
      <c r="L12" s="471"/>
      <c r="M12" s="477"/>
      <c r="N12" s="478"/>
      <c r="O12" s="635"/>
      <c r="P12" s="637"/>
      <c r="Q12" s="477"/>
      <c r="R12" s="478"/>
      <c r="S12" s="561"/>
      <c r="T12" s="542"/>
      <c r="U12" s="405"/>
      <c r="V12" s="404"/>
      <c r="W12" s="404"/>
    </row>
    <row r="13" spans="1:23" ht="24" customHeight="1" x14ac:dyDescent="0.35">
      <c r="A13" s="401"/>
      <c r="B13" s="430"/>
      <c r="C13" s="356"/>
      <c r="D13" s="431"/>
      <c r="E13" s="627"/>
      <c r="F13" s="450"/>
      <c r="G13" s="451"/>
      <c r="H13" s="500"/>
      <c r="I13" s="453"/>
      <c r="J13" s="454"/>
      <c r="K13" s="454"/>
      <c r="L13" s="471"/>
      <c r="M13" s="477"/>
      <c r="N13" s="478"/>
      <c r="O13" s="480"/>
      <c r="P13" s="637"/>
      <c r="Q13" s="477"/>
      <c r="R13" s="478"/>
      <c r="S13" s="480"/>
      <c r="T13" s="542"/>
      <c r="U13" s="405"/>
      <c r="V13" s="404"/>
      <c r="W13" s="404"/>
    </row>
    <row r="14" spans="1:23" ht="24" customHeight="1" x14ac:dyDescent="0.35">
      <c r="A14" s="401"/>
      <c r="B14" s="430"/>
      <c r="C14" s="356"/>
      <c r="D14" s="431"/>
      <c r="E14" s="627"/>
      <c r="F14" s="450"/>
      <c r="G14" s="451"/>
      <c r="H14" s="500"/>
      <c r="I14" s="453"/>
      <c r="J14" s="454"/>
      <c r="K14" s="454"/>
      <c r="L14" s="471"/>
      <c r="M14" s="477"/>
      <c r="N14" s="478"/>
      <c r="O14" s="480"/>
      <c r="P14" s="637"/>
      <c r="Q14" s="477"/>
      <c r="R14" s="478"/>
      <c r="S14" s="480"/>
      <c r="T14" s="542"/>
      <c r="U14" s="405"/>
      <c r="V14" s="404"/>
      <c r="W14" s="404"/>
    </row>
    <row r="15" spans="1:23" ht="24" customHeight="1" x14ac:dyDescent="0.35">
      <c r="A15" s="401"/>
      <c r="B15" s="426"/>
      <c r="C15" s="356"/>
      <c r="D15" s="431"/>
      <c r="E15" s="627"/>
      <c r="F15" s="450"/>
      <c r="G15" s="451"/>
      <c r="H15" s="500"/>
      <c r="I15" s="453"/>
      <c r="J15" s="454"/>
      <c r="K15" s="454"/>
      <c r="L15" s="471"/>
      <c r="M15" s="477"/>
      <c r="N15" s="478"/>
      <c r="O15" s="635"/>
      <c r="P15" s="637"/>
      <c r="Q15" s="477"/>
      <c r="R15" s="478"/>
      <c r="S15" s="561"/>
      <c r="T15" s="542"/>
      <c r="U15" s="405"/>
      <c r="V15" s="404"/>
      <c r="W15" s="404"/>
    </row>
    <row r="16" spans="1:23" ht="24" customHeight="1" x14ac:dyDescent="0.35">
      <c r="A16" s="400"/>
      <c r="B16" s="430"/>
      <c r="C16" s="356"/>
      <c r="D16" s="547"/>
      <c r="E16" s="628"/>
      <c r="F16" s="462"/>
      <c r="G16" s="451"/>
      <c r="H16" s="629"/>
      <c r="I16" s="453"/>
      <c r="J16" s="454"/>
      <c r="K16" s="454"/>
      <c r="L16" s="471"/>
      <c r="M16" s="477"/>
      <c r="N16" s="478"/>
      <c r="O16" s="480"/>
      <c r="P16" s="637"/>
      <c r="Q16" s="477"/>
      <c r="R16" s="478"/>
      <c r="S16" s="480"/>
      <c r="T16" s="542"/>
      <c r="U16" s="392"/>
      <c r="V16" s="404"/>
      <c r="W16" s="404"/>
    </row>
    <row r="17" spans="1:23" ht="24" customHeight="1" x14ac:dyDescent="0.35">
      <c r="A17" s="401"/>
      <c r="B17" s="430"/>
      <c r="C17" s="356"/>
      <c r="D17" s="431"/>
      <c r="E17" s="627"/>
      <c r="F17" s="450"/>
      <c r="G17" s="451"/>
      <c r="H17" s="630"/>
      <c r="I17" s="453"/>
      <c r="J17" s="454"/>
      <c r="K17" s="454"/>
      <c r="L17" s="471"/>
      <c r="M17" s="477"/>
      <c r="N17" s="478"/>
      <c r="O17" s="480"/>
      <c r="P17" s="637"/>
      <c r="Q17" s="477"/>
      <c r="R17" s="478"/>
      <c r="S17" s="480"/>
      <c r="T17" s="542"/>
      <c r="U17" s="405"/>
      <c r="V17" s="404"/>
      <c r="W17" s="404"/>
    </row>
    <row r="18" spans="1:23" ht="24" customHeight="1" x14ac:dyDescent="0.35">
      <c r="A18" s="401"/>
      <c r="B18" s="430"/>
      <c r="C18" s="356"/>
      <c r="D18" s="623"/>
      <c r="E18" s="627"/>
      <c r="F18" s="450"/>
      <c r="G18" s="451"/>
      <c r="H18" s="500"/>
      <c r="I18" s="453"/>
      <c r="J18" s="454"/>
      <c r="K18" s="454"/>
      <c r="L18" s="471"/>
      <c r="M18" s="477"/>
      <c r="N18" s="478"/>
      <c r="O18" s="480"/>
      <c r="P18" s="637"/>
      <c r="Q18" s="477"/>
      <c r="R18" s="478"/>
      <c r="S18" s="480"/>
      <c r="T18" s="542"/>
      <c r="U18" s="405"/>
      <c r="V18" s="404"/>
      <c r="W18" s="404"/>
    </row>
    <row r="19" spans="1:23" ht="24" customHeight="1" x14ac:dyDescent="0.35">
      <c r="A19" s="401"/>
      <c r="B19" s="430"/>
      <c r="C19" s="356"/>
      <c r="D19" s="431"/>
      <c r="E19" s="627"/>
      <c r="F19" s="450"/>
      <c r="G19" s="451"/>
      <c r="H19" s="500"/>
      <c r="I19" s="453"/>
      <c r="J19" s="454"/>
      <c r="K19" s="454"/>
      <c r="L19" s="471"/>
      <c r="M19" s="477"/>
      <c r="N19" s="478"/>
      <c r="O19" s="480"/>
      <c r="P19" s="637"/>
      <c r="Q19" s="477"/>
      <c r="R19" s="478"/>
      <c r="S19" s="480"/>
      <c r="T19" s="542"/>
      <c r="U19" s="405"/>
      <c r="V19" s="404"/>
      <c r="W19" s="404"/>
    </row>
    <row r="20" spans="1:23" ht="24" customHeight="1" x14ac:dyDescent="0.35">
      <c r="A20" s="401"/>
      <c r="B20" s="430"/>
      <c r="C20" s="356"/>
      <c r="D20" s="431"/>
      <c r="E20" s="627"/>
      <c r="F20" s="450"/>
      <c r="G20" s="451"/>
      <c r="H20" s="500"/>
      <c r="I20" s="453"/>
      <c r="J20" s="454"/>
      <c r="K20" s="454"/>
      <c r="L20" s="471"/>
      <c r="M20" s="477"/>
      <c r="N20" s="478"/>
      <c r="O20" s="480"/>
      <c r="P20" s="637"/>
      <c r="Q20" s="477"/>
      <c r="R20" s="478"/>
      <c r="S20" s="480"/>
      <c r="T20" s="542"/>
      <c r="U20" s="405"/>
      <c r="V20" s="404"/>
      <c r="W20" s="404"/>
    </row>
    <row r="21" spans="1:23" ht="24" customHeight="1" x14ac:dyDescent="0.35">
      <c r="A21" s="401"/>
      <c r="B21" s="426"/>
      <c r="C21" s="356"/>
      <c r="D21" s="431"/>
      <c r="E21" s="627"/>
      <c r="F21" s="450"/>
      <c r="G21" s="451"/>
      <c r="H21" s="500"/>
      <c r="I21" s="453"/>
      <c r="J21" s="454"/>
      <c r="K21" s="454"/>
      <c r="L21" s="471"/>
      <c r="M21" s="477"/>
      <c r="N21" s="478"/>
      <c r="O21" s="635"/>
      <c r="P21" s="637"/>
      <c r="Q21" s="477"/>
      <c r="R21" s="478"/>
      <c r="S21" s="561"/>
      <c r="T21" s="542"/>
      <c r="U21" s="405"/>
      <c r="V21" s="404"/>
      <c r="W21" s="404"/>
    </row>
    <row r="22" spans="1:23" ht="24" customHeight="1" x14ac:dyDescent="0.35">
      <c r="A22" s="398"/>
      <c r="B22" s="430"/>
      <c r="C22" s="349"/>
      <c r="D22" s="431"/>
      <c r="E22" s="627"/>
      <c r="F22" s="450"/>
      <c r="G22" s="451"/>
      <c r="H22" s="500"/>
      <c r="I22" s="453"/>
      <c r="J22" s="454"/>
      <c r="K22" s="454"/>
      <c r="L22" s="471"/>
      <c r="M22" s="477"/>
      <c r="N22" s="478"/>
      <c r="O22" s="480"/>
      <c r="P22" s="637"/>
      <c r="Q22" s="477"/>
      <c r="R22" s="478"/>
      <c r="S22" s="480"/>
      <c r="T22" s="542"/>
      <c r="U22" s="405"/>
      <c r="V22" s="404"/>
      <c r="W22" s="404"/>
    </row>
    <row r="23" spans="1:23" ht="24" customHeight="1" x14ac:dyDescent="0.35">
      <c r="A23" s="401"/>
      <c r="B23" s="430"/>
      <c r="C23" s="356"/>
      <c r="D23" s="623"/>
      <c r="E23" s="627"/>
      <c r="F23" s="450"/>
      <c r="G23" s="451"/>
      <c r="H23" s="500"/>
      <c r="I23" s="453"/>
      <c r="J23" s="454"/>
      <c r="K23" s="454"/>
      <c r="L23" s="471"/>
      <c r="M23" s="477"/>
      <c r="N23" s="478"/>
      <c r="O23" s="480"/>
      <c r="P23" s="637"/>
      <c r="Q23" s="477"/>
      <c r="R23" s="478"/>
      <c r="S23" s="480"/>
      <c r="T23" s="542"/>
      <c r="U23" s="405"/>
      <c r="V23" s="404"/>
      <c r="W23" s="404"/>
    </row>
    <row r="24" spans="1:23" ht="24" customHeight="1" x14ac:dyDescent="0.35">
      <c r="A24" s="401"/>
      <c r="B24" s="430"/>
      <c r="C24" s="356"/>
      <c r="D24" s="431"/>
      <c r="E24" s="627"/>
      <c r="F24" s="450"/>
      <c r="G24" s="451"/>
      <c r="H24" s="500"/>
      <c r="I24" s="453"/>
      <c r="J24" s="454"/>
      <c r="K24" s="454"/>
      <c r="L24" s="471"/>
      <c r="M24" s="477"/>
      <c r="N24" s="478"/>
      <c r="O24" s="480"/>
      <c r="P24" s="637"/>
      <c r="Q24" s="477"/>
      <c r="R24" s="478"/>
      <c r="S24" s="480"/>
      <c r="T24" s="542"/>
      <c r="U24" s="405"/>
      <c r="V24" s="404"/>
      <c r="W24" s="404"/>
    </row>
    <row r="25" spans="1:23" ht="24" customHeight="1" x14ac:dyDescent="0.35">
      <c r="A25" s="401"/>
      <c r="B25" s="430"/>
      <c r="C25" s="356"/>
      <c r="D25" s="431"/>
      <c r="E25" s="627"/>
      <c r="F25" s="450"/>
      <c r="G25" s="451"/>
      <c r="H25" s="500"/>
      <c r="I25" s="453"/>
      <c r="J25" s="454"/>
      <c r="K25" s="454"/>
      <c r="L25" s="471"/>
      <c r="M25" s="477"/>
      <c r="N25" s="478"/>
      <c r="O25" s="480"/>
      <c r="P25" s="637"/>
      <c r="Q25" s="477"/>
      <c r="R25" s="478"/>
      <c r="S25" s="480"/>
      <c r="T25" s="542"/>
      <c r="U25" s="405"/>
      <c r="V25" s="404"/>
      <c r="W25" s="404"/>
    </row>
    <row r="26" spans="1:23" ht="24" customHeight="1" x14ac:dyDescent="0.35">
      <c r="A26" s="401"/>
      <c r="B26" s="426"/>
      <c r="C26" s="356"/>
      <c r="D26" s="431"/>
      <c r="E26" s="627"/>
      <c r="F26" s="450"/>
      <c r="G26" s="451"/>
      <c r="H26" s="500"/>
      <c r="I26" s="453"/>
      <c r="J26" s="454"/>
      <c r="K26" s="454"/>
      <c r="L26" s="471"/>
      <c r="M26" s="477"/>
      <c r="N26" s="478"/>
      <c r="O26" s="635"/>
      <c r="P26" s="637"/>
      <c r="Q26" s="477"/>
      <c r="R26" s="478"/>
      <c r="S26" s="561"/>
      <c r="T26" s="542"/>
      <c r="U26" s="405"/>
      <c r="V26" s="404"/>
      <c r="W26" s="404"/>
    </row>
    <row r="27" spans="1:23" ht="24" customHeight="1" x14ac:dyDescent="0.35">
      <c r="A27" s="398"/>
      <c r="B27" s="430"/>
      <c r="C27" s="349"/>
      <c r="D27" s="431"/>
      <c r="E27" s="627"/>
      <c r="F27" s="450"/>
      <c r="G27" s="451"/>
      <c r="H27" s="500"/>
      <c r="I27" s="453"/>
      <c r="J27" s="454"/>
      <c r="K27" s="454"/>
      <c r="L27" s="471"/>
      <c r="M27" s="477"/>
      <c r="N27" s="478"/>
      <c r="O27" s="480"/>
      <c r="P27" s="637"/>
      <c r="Q27" s="477"/>
      <c r="R27" s="478"/>
      <c r="S27" s="480"/>
      <c r="T27" s="542"/>
      <c r="U27" s="405"/>
      <c r="V27" s="404"/>
      <c r="W27" s="404"/>
    </row>
    <row r="28" spans="1:23" ht="24" customHeight="1" x14ac:dyDescent="0.35">
      <c r="A28" s="401"/>
      <c r="B28" s="426"/>
      <c r="C28" s="356"/>
      <c r="D28" s="431"/>
      <c r="E28" s="627"/>
      <c r="F28" s="450"/>
      <c r="G28" s="451"/>
      <c r="H28" s="500"/>
      <c r="I28" s="453"/>
      <c r="J28" s="454"/>
      <c r="K28" s="454"/>
      <c r="L28" s="471"/>
      <c r="M28" s="477"/>
      <c r="N28" s="478"/>
      <c r="O28" s="547"/>
      <c r="P28" s="637"/>
      <c r="Q28" s="477"/>
      <c r="R28" s="478"/>
      <c r="S28" s="547"/>
      <c r="T28" s="542"/>
      <c r="U28" s="405"/>
      <c r="V28" s="404"/>
      <c r="W28" s="404"/>
    </row>
    <row r="29" spans="1:23" ht="24" customHeight="1" x14ac:dyDescent="0.35">
      <c r="A29" s="408"/>
      <c r="B29" s="549"/>
      <c r="C29" s="410"/>
      <c r="D29" s="550"/>
      <c r="E29" s="631"/>
      <c r="F29" s="563"/>
      <c r="G29" s="564"/>
      <c r="H29" s="632"/>
      <c r="I29" s="566"/>
      <c r="J29" s="567"/>
      <c r="K29" s="567"/>
      <c r="L29" s="568"/>
      <c r="M29" s="571"/>
      <c r="N29" s="564"/>
      <c r="O29" s="565"/>
      <c r="P29" s="638"/>
      <c r="Q29" s="571"/>
      <c r="R29" s="564"/>
      <c r="S29" s="565"/>
      <c r="T29" s="582"/>
      <c r="U29" s="422"/>
      <c r="V29" s="404"/>
      <c r="W29" s="404"/>
    </row>
  </sheetData>
  <sheetProtection selectLockedCells="1" selectUnlockedCells="1"/>
  <mergeCells count="9">
    <mergeCell ref="I2:O3"/>
    <mergeCell ref="T2:U3"/>
    <mergeCell ref="A1:U1"/>
    <mergeCell ref="P2:S3"/>
    <mergeCell ref="A2:A4"/>
    <mergeCell ref="B2:B4"/>
    <mergeCell ref="C2:C4"/>
    <mergeCell ref="D2:D3"/>
    <mergeCell ref="E2:H3"/>
  </mergeCells>
  <printOptions horizontalCentered="1"/>
  <pageMargins left="0.19685039370078741" right="0.15748031496062992" top="0.27559055118110237" bottom="0.23622047244094491" header="0.51181102362204722" footer="0.51181102362204722"/>
  <pageSetup paperSize="9" scale="80" orientation="landscape" horizontalDpi="4294967293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E4F0-D529-4A62-A3B8-6C8FAD871784}">
  <sheetPr>
    <tabColor rgb="FF00B0F0"/>
    <pageSetUpPr fitToPage="1"/>
  </sheetPr>
  <dimension ref="A1:AC39"/>
  <sheetViews>
    <sheetView tabSelected="1" view="pageBreakPreview" zoomScaleNormal="100" workbookViewId="0">
      <selection activeCell="AE2" sqref="AE2"/>
    </sheetView>
  </sheetViews>
  <sheetFormatPr defaultColWidth="9.1796875" defaultRowHeight="14.5" outlineLevelCol="1" x14ac:dyDescent="0.35"/>
  <cols>
    <col min="1" max="1" width="25.1796875" customWidth="1"/>
    <col min="2" max="2" width="17.7265625" style="187" customWidth="1"/>
    <col min="3" max="3" width="8.453125" customWidth="1"/>
    <col min="4" max="4" width="7.7265625" customWidth="1"/>
    <col min="5" max="6" width="5.453125" hidden="1" customWidth="1" outlineLevel="1"/>
    <col min="7" max="7" width="8" hidden="1" customWidth="1" outlineLevel="1"/>
    <col min="8" max="8" width="8.453125" customWidth="1" collapsed="1"/>
    <col min="9" max="13" width="5.453125" hidden="1" customWidth="1" outlineLevel="1"/>
    <col min="14" max="14" width="8" hidden="1" customWidth="1" outlineLevel="1"/>
    <col min="15" max="15" width="8.453125" customWidth="1" collapsed="1"/>
    <col min="16" max="22" width="5.453125" hidden="1" customWidth="1" outlineLevel="1"/>
    <col min="23" max="24" width="8" hidden="1" customWidth="1" outlineLevel="1"/>
    <col min="25" max="25" width="8" customWidth="1" collapsed="1"/>
    <col min="26" max="26" width="9" style="187" customWidth="1"/>
    <col min="27" max="27" width="6.81640625" customWidth="1"/>
  </cols>
  <sheetData>
    <row r="1" spans="1:27" ht="34.5" customHeight="1" x14ac:dyDescent="0.65">
      <c r="A1" s="645" t="s">
        <v>21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</row>
    <row r="2" spans="1:27" ht="15.75" customHeight="1" x14ac:dyDescent="0.35">
      <c r="A2" s="341" t="s">
        <v>22</v>
      </c>
      <c r="B2" s="669" t="s">
        <v>23</v>
      </c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382" t="s">
        <v>24</v>
      </c>
      <c r="AA2" s="383" t="s">
        <v>25</v>
      </c>
    </row>
    <row r="3" spans="1:27" ht="15.75" customHeight="1" x14ac:dyDescent="0.35">
      <c r="A3" s="342" t="s">
        <v>26</v>
      </c>
      <c r="B3" s="667" t="s">
        <v>27</v>
      </c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384" t="s">
        <v>28</v>
      </c>
      <c r="AA3" s="385" t="s">
        <v>414</v>
      </c>
    </row>
    <row r="4" spans="1:27" ht="15.75" customHeight="1" x14ac:dyDescent="0.35">
      <c r="A4" s="342" t="s">
        <v>30</v>
      </c>
      <c r="B4" s="873">
        <v>45220</v>
      </c>
      <c r="C4" s="874"/>
      <c r="D4" s="874"/>
      <c r="E4" s="874"/>
      <c r="F4" s="874"/>
      <c r="G4" s="874"/>
      <c r="H4" s="874"/>
      <c r="I4" s="874"/>
      <c r="J4" s="874"/>
      <c r="K4" s="874"/>
      <c r="L4" s="874"/>
      <c r="M4" s="874"/>
      <c r="N4" s="874"/>
      <c r="O4" s="874"/>
      <c r="P4" s="874"/>
      <c r="Q4" s="874"/>
      <c r="R4" s="874"/>
      <c r="S4" s="874"/>
      <c r="T4" s="874"/>
      <c r="U4" s="874"/>
      <c r="V4" s="874"/>
      <c r="W4" s="874"/>
      <c r="X4" s="874"/>
      <c r="Y4" s="875"/>
      <c r="Z4" s="386" t="s">
        <v>32</v>
      </c>
      <c r="AA4" s="387"/>
    </row>
    <row r="5" spans="1:27" ht="15.5" x14ac:dyDescent="0.35">
      <c r="A5" s="342" t="s">
        <v>33</v>
      </c>
      <c r="B5" s="667" t="s">
        <v>34</v>
      </c>
      <c r="C5" s="876"/>
      <c r="D5" s="876"/>
      <c r="E5" s="876"/>
      <c r="F5" s="876"/>
      <c r="G5" s="876"/>
      <c r="H5" s="876"/>
      <c r="I5" s="876"/>
      <c r="J5" s="876"/>
      <c r="K5" s="876"/>
      <c r="L5" s="876"/>
      <c r="M5" s="876"/>
      <c r="N5" s="876"/>
      <c r="O5" s="876"/>
      <c r="P5" s="876"/>
      <c r="Q5" s="876"/>
      <c r="R5" s="876"/>
      <c r="S5" s="876"/>
      <c r="T5" s="876"/>
      <c r="U5" s="876"/>
      <c r="V5" s="876"/>
      <c r="W5" s="876"/>
      <c r="X5" s="876"/>
      <c r="Y5" s="877"/>
      <c r="Z5" s="664"/>
      <c r="AA5" s="664"/>
    </row>
    <row r="6" spans="1:27" ht="15.75" customHeight="1" x14ac:dyDescent="0.35">
      <c r="A6" s="342" t="s">
        <v>35</v>
      </c>
      <c r="B6" s="667">
        <v>10</v>
      </c>
      <c r="C6" s="876"/>
      <c r="D6" s="876"/>
      <c r="E6" s="876"/>
      <c r="F6" s="876"/>
      <c r="G6" s="876"/>
      <c r="H6" s="876"/>
      <c r="I6" s="876"/>
      <c r="J6" s="876"/>
      <c r="K6" s="876"/>
      <c r="L6" s="876"/>
      <c r="M6" s="876"/>
      <c r="N6" s="876"/>
      <c r="O6" s="876"/>
      <c r="P6" s="876"/>
      <c r="Q6" s="876"/>
      <c r="R6" s="876"/>
      <c r="S6" s="876"/>
      <c r="T6" s="876"/>
      <c r="U6" s="876"/>
      <c r="V6" s="876"/>
      <c r="W6" s="876"/>
      <c r="X6" s="876"/>
      <c r="Y6" s="877"/>
      <c r="Z6" s="664"/>
      <c r="AA6" s="664"/>
    </row>
    <row r="7" spans="1:27" ht="15.5" x14ac:dyDescent="0.35">
      <c r="A7" s="343" t="s">
        <v>36</v>
      </c>
      <c r="B7" s="667" t="s">
        <v>37</v>
      </c>
      <c r="C7" s="876"/>
      <c r="D7" s="876"/>
      <c r="E7" s="876"/>
      <c r="F7" s="876"/>
      <c r="G7" s="876"/>
      <c r="H7" s="876"/>
      <c r="I7" s="876"/>
      <c r="J7" s="876"/>
      <c r="K7" s="876"/>
      <c r="L7" s="876"/>
      <c r="M7" s="876"/>
      <c r="N7" s="876"/>
      <c r="O7" s="876"/>
      <c r="P7" s="876"/>
      <c r="Q7" s="876"/>
      <c r="R7" s="876"/>
      <c r="S7" s="876"/>
      <c r="T7" s="876"/>
      <c r="U7" s="876"/>
      <c r="V7" s="876"/>
      <c r="W7" s="876"/>
      <c r="X7" s="876"/>
      <c r="Y7" s="877"/>
      <c r="Z7" s="664"/>
      <c r="AA7" s="664"/>
    </row>
    <row r="8" spans="1:27" ht="15.5" x14ac:dyDescent="0.35">
      <c r="A8" s="343" t="s">
        <v>38</v>
      </c>
      <c r="B8" s="667" t="s">
        <v>39</v>
      </c>
      <c r="C8" s="876"/>
      <c r="D8" s="876"/>
      <c r="E8" s="876"/>
      <c r="F8" s="876"/>
      <c r="G8" s="876"/>
      <c r="H8" s="876"/>
      <c r="I8" s="876"/>
      <c r="J8" s="876"/>
      <c r="K8" s="876"/>
      <c r="L8" s="876"/>
      <c r="M8" s="876"/>
      <c r="N8" s="876"/>
      <c r="O8" s="876"/>
      <c r="P8" s="876"/>
      <c r="Q8" s="876"/>
      <c r="R8" s="876"/>
      <c r="S8" s="876"/>
      <c r="T8" s="876"/>
      <c r="U8" s="876"/>
      <c r="V8" s="876"/>
      <c r="W8" s="876"/>
      <c r="X8" s="876"/>
      <c r="Y8" s="877"/>
      <c r="Z8" s="664"/>
      <c r="AA8" s="664"/>
    </row>
    <row r="9" spans="1:27" ht="15.5" x14ac:dyDescent="0.35">
      <c r="A9" s="343" t="s">
        <v>40</v>
      </c>
      <c r="B9" s="667" t="s">
        <v>41</v>
      </c>
      <c r="C9" s="876"/>
      <c r="D9" s="876"/>
      <c r="E9" s="876"/>
      <c r="F9" s="876"/>
      <c r="G9" s="876"/>
      <c r="H9" s="876"/>
      <c r="I9" s="876"/>
      <c r="J9" s="876"/>
      <c r="K9" s="876"/>
      <c r="L9" s="876"/>
      <c r="M9" s="876"/>
      <c r="N9" s="876"/>
      <c r="O9" s="876"/>
      <c r="P9" s="876"/>
      <c r="Q9" s="876"/>
      <c r="R9" s="876"/>
      <c r="S9" s="876"/>
      <c r="T9" s="876"/>
      <c r="U9" s="876"/>
      <c r="V9" s="876"/>
      <c r="W9" s="876"/>
      <c r="X9" s="876"/>
      <c r="Y9" s="877"/>
      <c r="Z9" s="664"/>
      <c r="AA9" s="664"/>
    </row>
    <row r="10" spans="1:27" ht="15.5" x14ac:dyDescent="0.35">
      <c r="A10" s="343" t="s">
        <v>42</v>
      </c>
      <c r="B10" s="668" t="s">
        <v>41</v>
      </c>
      <c r="C10" s="878"/>
      <c r="D10" s="878"/>
      <c r="E10" s="878"/>
      <c r="F10" s="878"/>
      <c r="G10" s="878"/>
      <c r="H10" s="878"/>
      <c r="I10" s="878"/>
      <c r="J10" s="878"/>
      <c r="K10" s="878"/>
      <c r="L10" s="878"/>
      <c r="M10" s="878"/>
      <c r="N10" s="878"/>
      <c r="O10" s="878"/>
      <c r="P10" s="878"/>
      <c r="Q10" s="878"/>
      <c r="R10" s="878"/>
      <c r="S10" s="878"/>
      <c r="T10" s="878"/>
      <c r="U10" s="878"/>
      <c r="V10" s="878"/>
      <c r="W10" s="878"/>
      <c r="X10" s="878"/>
      <c r="Y10" s="879"/>
      <c r="Z10" s="664"/>
      <c r="AA10" s="664"/>
    </row>
    <row r="11" spans="1:27" ht="15.5" x14ac:dyDescent="0.35">
      <c r="A11" s="342" t="s">
        <v>44</v>
      </c>
      <c r="B11" s="667" t="s">
        <v>416</v>
      </c>
      <c r="C11" s="876"/>
      <c r="D11" s="876"/>
      <c r="E11" s="876"/>
      <c r="F11" s="876"/>
      <c r="G11" s="876"/>
      <c r="H11" s="876"/>
      <c r="I11" s="876"/>
      <c r="J11" s="876"/>
      <c r="K11" s="876"/>
      <c r="L11" s="876"/>
      <c r="M11" s="876"/>
      <c r="N11" s="876"/>
      <c r="O11" s="876"/>
      <c r="P11" s="876"/>
      <c r="Q11" s="876"/>
      <c r="R11" s="876"/>
      <c r="S11" s="876"/>
      <c r="T11" s="876"/>
      <c r="U11" s="876"/>
      <c r="V11" s="876"/>
      <c r="W11" s="876"/>
      <c r="X11" s="876"/>
      <c r="Y11" s="877"/>
      <c r="Z11" s="664"/>
      <c r="AA11" s="664"/>
    </row>
    <row r="12" spans="1:27" ht="15.5" x14ac:dyDescent="0.35">
      <c r="A12" s="344" t="s">
        <v>46</v>
      </c>
      <c r="B12" s="880" t="s">
        <v>415</v>
      </c>
      <c r="C12" s="881"/>
      <c r="D12" s="881"/>
      <c r="E12" s="881"/>
      <c r="F12" s="881"/>
      <c r="G12" s="881"/>
      <c r="H12" s="881"/>
      <c r="I12" s="881"/>
      <c r="J12" s="881"/>
      <c r="K12" s="881"/>
      <c r="L12" s="881"/>
      <c r="M12" s="881"/>
      <c r="N12" s="881"/>
      <c r="O12" s="881"/>
      <c r="P12" s="881"/>
      <c r="Q12" s="881"/>
      <c r="R12" s="881"/>
      <c r="S12" s="881"/>
      <c r="T12" s="881"/>
      <c r="U12" s="881"/>
      <c r="V12" s="881"/>
      <c r="W12" s="881"/>
      <c r="X12" s="881"/>
      <c r="Y12" s="882"/>
      <c r="Z12" s="663"/>
      <c r="AA12" s="664"/>
    </row>
    <row r="13" spans="1:27" ht="15.75" customHeight="1" x14ac:dyDescent="0.35">
      <c r="A13" s="883" t="s">
        <v>48</v>
      </c>
      <c r="B13" s="884" t="s">
        <v>49</v>
      </c>
      <c r="C13" s="652" t="s">
        <v>50</v>
      </c>
      <c r="D13" s="781" t="s">
        <v>51</v>
      </c>
      <c r="E13" s="768" t="s">
        <v>52</v>
      </c>
      <c r="F13" s="769"/>
      <c r="G13" s="769"/>
      <c r="H13" s="784"/>
      <c r="I13" s="769" t="s">
        <v>53</v>
      </c>
      <c r="J13" s="769"/>
      <c r="K13" s="769"/>
      <c r="L13" s="769"/>
      <c r="M13" s="769"/>
      <c r="N13" s="769"/>
      <c r="O13" s="777"/>
      <c r="P13" s="765" t="s">
        <v>55</v>
      </c>
      <c r="Q13" s="765"/>
      <c r="R13" s="765"/>
      <c r="S13" s="765"/>
      <c r="T13" s="765"/>
      <c r="U13" s="765"/>
      <c r="V13" s="765"/>
      <c r="W13" s="765"/>
      <c r="X13" s="765"/>
      <c r="Y13" s="765"/>
      <c r="Z13" s="644" t="s">
        <v>56</v>
      </c>
      <c r="AA13" s="644"/>
    </row>
    <row r="14" spans="1:27" ht="12" customHeight="1" x14ac:dyDescent="0.35">
      <c r="A14" s="883"/>
      <c r="B14" s="884"/>
      <c r="C14" s="652"/>
      <c r="D14" s="781"/>
      <c r="E14" s="772"/>
      <c r="F14" s="773"/>
      <c r="G14" s="773"/>
      <c r="H14" s="785"/>
      <c r="I14" s="773"/>
      <c r="J14" s="773"/>
      <c r="K14" s="773"/>
      <c r="L14" s="773"/>
      <c r="M14" s="773"/>
      <c r="N14" s="773"/>
      <c r="O14" s="778"/>
      <c r="P14" s="766"/>
      <c r="Q14" s="766"/>
      <c r="R14" s="766"/>
      <c r="S14" s="766"/>
      <c r="T14" s="766"/>
      <c r="U14" s="766"/>
      <c r="V14" s="766"/>
      <c r="W14" s="766"/>
      <c r="X14" s="766"/>
      <c r="Y14" s="766"/>
      <c r="Z14" s="644"/>
      <c r="AA14" s="644"/>
    </row>
    <row r="15" spans="1:27" ht="24" customHeight="1" x14ac:dyDescent="0.35">
      <c r="A15" s="883"/>
      <c r="B15" s="884"/>
      <c r="C15" s="652"/>
      <c r="D15" s="782" t="s">
        <v>9</v>
      </c>
      <c r="E15" s="786" t="s">
        <v>1</v>
      </c>
      <c r="F15" s="779" t="s">
        <v>7</v>
      </c>
      <c r="G15" s="779" t="s">
        <v>8</v>
      </c>
      <c r="H15" s="787" t="s">
        <v>9</v>
      </c>
      <c r="I15" s="776" t="s">
        <v>1</v>
      </c>
      <c r="J15" s="779" t="s">
        <v>2</v>
      </c>
      <c r="K15" s="779" t="s">
        <v>3</v>
      </c>
      <c r="L15" s="779" t="s">
        <v>6</v>
      </c>
      <c r="M15" s="779" t="s">
        <v>7</v>
      </c>
      <c r="N15" s="779" t="s">
        <v>8</v>
      </c>
      <c r="O15" s="780" t="s">
        <v>9</v>
      </c>
      <c r="P15" s="776" t="s">
        <v>1</v>
      </c>
      <c r="Q15" s="425" t="s">
        <v>2</v>
      </c>
      <c r="R15" s="425" t="s">
        <v>3</v>
      </c>
      <c r="S15" s="425" t="s">
        <v>4</v>
      </c>
      <c r="T15" s="425" t="s">
        <v>5</v>
      </c>
      <c r="U15" s="425" t="s">
        <v>6</v>
      </c>
      <c r="V15" s="425" t="s">
        <v>7</v>
      </c>
      <c r="W15" s="425" t="s">
        <v>8</v>
      </c>
      <c r="X15" s="505" t="s">
        <v>18</v>
      </c>
      <c r="Y15" s="487" t="s">
        <v>9</v>
      </c>
      <c r="Z15" s="506" t="s">
        <v>57</v>
      </c>
      <c r="AA15" s="389" t="s">
        <v>58</v>
      </c>
    </row>
    <row r="16" spans="1:27" ht="24" customHeight="1" x14ac:dyDescent="0.35">
      <c r="A16" s="639" t="s">
        <v>65</v>
      </c>
      <c r="B16" s="426" t="s">
        <v>66</v>
      </c>
      <c r="C16" s="349" t="s">
        <v>67</v>
      </c>
      <c r="D16" s="791">
        <v>256</v>
      </c>
      <c r="E16" s="792">
        <v>95</v>
      </c>
      <c r="F16" s="793"/>
      <c r="G16" s="794">
        <v>29.51</v>
      </c>
      <c r="H16" s="795">
        <f>E16-F16-G16</f>
        <v>65.489999999999995</v>
      </c>
      <c r="I16" s="796">
        <v>70</v>
      </c>
      <c r="J16" s="797">
        <v>72</v>
      </c>
      <c r="K16" s="797">
        <v>70</v>
      </c>
      <c r="L16" s="798">
        <f>SUM(I16:K16)</f>
        <v>212</v>
      </c>
      <c r="M16" s="799"/>
      <c r="N16" s="800">
        <v>39.64</v>
      </c>
      <c r="O16" s="758">
        <f>L16-M16-N16</f>
        <v>172.36</v>
      </c>
      <c r="P16" s="801">
        <v>10</v>
      </c>
      <c r="Q16" s="802">
        <v>15</v>
      </c>
      <c r="R16" s="802">
        <v>20</v>
      </c>
      <c r="S16" s="802">
        <v>13</v>
      </c>
      <c r="T16" s="802">
        <v>18</v>
      </c>
      <c r="U16" s="798">
        <f>SUM(P16:T16)</f>
        <v>76</v>
      </c>
      <c r="V16" s="803"/>
      <c r="W16" s="794">
        <v>29.36</v>
      </c>
      <c r="X16" s="804">
        <f>U16-V16-W16</f>
        <v>46.64</v>
      </c>
      <c r="Y16" s="805">
        <v>0</v>
      </c>
      <c r="Z16" s="762">
        <f>SUM(D16,H16,O16,Y16)</f>
        <v>493.85</v>
      </c>
      <c r="AA16" s="759" t="s">
        <v>61</v>
      </c>
    </row>
    <row r="17" spans="1:29" ht="24" customHeight="1" x14ac:dyDescent="0.35">
      <c r="A17" s="401" t="s">
        <v>59</v>
      </c>
      <c r="B17" s="430" t="s">
        <v>27</v>
      </c>
      <c r="C17" s="356" t="s">
        <v>60</v>
      </c>
      <c r="D17" s="806">
        <v>231</v>
      </c>
      <c r="E17" s="807">
        <v>95</v>
      </c>
      <c r="F17" s="808"/>
      <c r="G17" s="809">
        <v>39.21</v>
      </c>
      <c r="H17" s="810">
        <f>E17-F17-G17</f>
        <v>55.79</v>
      </c>
      <c r="I17" s="811">
        <v>74</v>
      </c>
      <c r="J17" s="812">
        <v>74</v>
      </c>
      <c r="K17" s="812">
        <v>65</v>
      </c>
      <c r="L17" s="813">
        <f>SUM(I17:K17)</f>
        <v>213</v>
      </c>
      <c r="M17" s="814"/>
      <c r="N17" s="815">
        <v>48.98</v>
      </c>
      <c r="O17" s="816">
        <f>L17-M17-N17</f>
        <v>164.02</v>
      </c>
      <c r="P17" s="817">
        <v>12</v>
      </c>
      <c r="Q17" s="818">
        <v>13</v>
      </c>
      <c r="R17" s="818">
        <v>16</v>
      </c>
      <c r="S17" s="818">
        <v>12</v>
      </c>
      <c r="T17" s="818">
        <v>16</v>
      </c>
      <c r="U17" s="813">
        <f>SUM(P17:T17)</f>
        <v>69</v>
      </c>
      <c r="V17" s="819"/>
      <c r="W17" s="809">
        <v>35.090000000000003</v>
      </c>
      <c r="X17" s="820">
        <f>U17-V17-W17</f>
        <v>33.909999999999997</v>
      </c>
      <c r="Y17" s="821">
        <f>X17</f>
        <v>33.909999999999997</v>
      </c>
      <c r="Z17" s="763">
        <f>SUM(D17,H17,O17,Y17)</f>
        <v>484.72</v>
      </c>
      <c r="AA17" s="760" t="s">
        <v>64</v>
      </c>
      <c r="AB17" s="404">
        <f t="shared" ref="AB17:AB25" si="0">Z17-Z$16</f>
        <v>-9.1299999999999955</v>
      </c>
      <c r="AC17" s="404">
        <f t="shared" ref="AC17:AC25" si="1">Z17-Z16</f>
        <v>-9.1299999999999955</v>
      </c>
    </row>
    <row r="18" spans="1:29" ht="24" customHeight="1" x14ac:dyDescent="0.35">
      <c r="A18" s="401" t="s">
        <v>126</v>
      </c>
      <c r="B18" s="430" t="s">
        <v>27</v>
      </c>
      <c r="C18" s="356" t="s">
        <v>127</v>
      </c>
      <c r="D18" s="822">
        <v>237</v>
      </c>
      <c r="E18" s="807">
        <v>95</v>
      </c>
      <c r="F18" s="808"/>
      <c r="G18" s="809">
        <v>36.29</v>
      </c>
      <c r="H18" s="788">
        <f>E18-F18-G18</f>
        <v>58.71</v>
      </c>
      <c r="I18" s="811">
        <v>75</v>
      </c>
      <c r="J18" s="812">
        <v>74</v>
      </c>
      <c r="K18" s="812">
        <v>73</v>
      </c>
      <c r="L18" s="813">
        <f>SUM(I18:K18)</f>
        <v>222</v>
      </c>
      <c r="M18" s="814"/>
      <c r="N18" s="815">
        <v>40.1</v>
      </c>
      <c r="O18" s="823">
        <f>L18-M18-N18</f>
        <v>181.9</v>
      </c>
      <c r="P18" s="817">
        <v>16</v>
      </c>
      <c r="Q18" s="818">
        <v>18</v>
      </c>
      <c r="R18" s="824">
        <v>8</v>
      </c>
      <c r="S18" s="824">
        <v>9</v>
      </c>
      <c r="T18" s="824">
        <v>9</v>
      </c>
      <c r="U18" s="813">
        <f>SUM(P18:T18)</f>
        <v>60</v>
      </c>
      <c r="V18" s="819"/>
      <c r="W18" s="809">
        <v>32.619999999999997</v>
      </c>
      <c r="X18" s="820">
        <f>U18-V18-W18</f>
        <v>27.380000000000003</v>
      </c>
      <c r="Y18" s="825">
        <v>0</v>
      </c>
      <c r="Z18" s="764">
        <f>SUM(D18,H18,O18,Y18)</f>
        <v>477.61</v>
      </c>
      <c r="AA18" s="761" t="s">
        <v>69</v>
      </c>
      <c r="AB18" s="404">
        <f t="shared" si="0"/>
        <v>-16.240000000000009</v>
      </c>
      <c r="AC18" s="404">
        <f t="shared" si="1"/>
        <v>-7.1100000000000136</v>
      </c>
    </row>
    <row r="19" spans="1:29" ht="24" customHeight="1" x14ac:dyDescent="0.35">
      <c r="A19" s="401" t="s">
        <v>62</v>
      </c>
      <c r="B19" s="430" t="s">
        <v>27</v>
      </c>
      <c r="C19" s="356" t="s">
        <v>63</v>
      </c>
      <c r="D19" s="826">
        <v>215</v>
      </c>
      <c r="E19" s="807">
        <v>90</v>
      </c>
      <c r="F19" s="808"/>
      <c r="G19" s="809">
        <v>40.33</v>
      </c>
      <c r="H19" s="827">
        <f>E19-F19-G19</f>
        <v>49.67</v>
      </c>
      <c r="I19" s="811">
        <v>69</v>
      </c>
      <c r="J19" s="812">
        <v>71</v>
      </c>
      <c r="K19" s="812">
        <v>76</v>
      </c>
      <c r="L19" s="813">
        <f>SUM(I19:K19)</f>
        <v>216</v>
      </c>
      <c r="M19" s="814"/>
      <c r="N19" s="815">
        <v>45.23</v>
      </c>
      <c r="O19" s="828">
        <f>L19-M19-N19</f>
        <v>170.77</v>
      </c>
      <c r="P19" s="817">
        <v>17</v>
      </c>
      <c r="Q19" s="818">
        <v>18</v>
      </c>
      <c r="R19" s="818">
        <v>16</v>
      </c>
      <c r="S19" s="818">
        <v>17</v>
      </c>
      <c r="T19" s="824">
        <v>9</v>
      </c>
      <c r="U19" s="813">
        <f>SUM(P19:T19)</f>
        <v>77</v>
      </c>
      <c r="V19" s="819"/>
      <c r="W19" s="809">
        <v>45.62</v>
      </c>
      <c r="X19" s="820">
        <f>U19-V19-W19</f>
        <v>31.380000000000003</v>
      </c>
      <c r="Y19" s="825">
        <v>0</v>
      </c>
      <c r="Z19" s="542">
        <f>SUM(D19,H19,O19,Y19)</f>
        <v>435.44000000000005</v>
      </c>
      <c r="AA19" s="405" t="s">
        <v>72</v>
      </c>
      <c r="AB19" s="404">
        <f t="shared" si="0"/>
        <v>-58.409999999999968</v>
      </c>
      <c r="AC19" s="404">
        <f t="shared" si="1"/>
        <v>-42.169999999999959</v>
      </c>
    </row>
    <row r="20" spans="1:29" ht="24" customHeight="1" x14ac:dyDescent="0.35">
      <c r="A20" s="401" t="s">
        <v>73</v>
      </c>
      <c r="B20" s="430" t="s">
        <v>66</v>
      </c>
      <c r="C20" s="356" t="s">
        <v>74</v>
      </c>
      <c r="D20" s="783">
        <v>248</v>
      </c>
      <c r="E20" s="807">
        <v>90</v>
      </c>
      <c r="F20" s="808"/>
      <c r="G20" s="809">
        <v>62.86</v>
      </c>
      <c r="H20" s="829">
        <f>E20-F20-G20</f>
        <v>27.14</v>
      </c>
      <c r="I20" s="811">
        <v>68</v>
      </c>
      <c r="J20" s="812">
        <v>74</v>
      </c>
      <c r="K20" s="812">
        <v>71</v>
      </c>
      <c r="L20" s="813">
        <f>SUM(I20:K20)</f>
        <v>213</v>
      </c>
      <c r="M20" s="814"/>
      <c r="N20" s="815">
        <v>62.15</v>
      </c>
      <c r="O20" s="830">
        <f>L20-M20-N20</f>
        <v>150.85</v>
      </c>
      <c r="P20" s="817">
        <v>18</v>
      </c>
      <c r="Q20" s="824">
        <v>10</v>
      </c>
      <c r="R20" s="818">
        <v>18</v>
      </c>
      <c r="S20" s="818">
        <v>17</v>
      </c>
      <c r="T20" s="824">
        <v>10</v>
      </c>
      <c r="U20" s="813">
        <f>SUM(P20:T20)</f>
        <v>73</v>
      </c>
      <c r="V20" s="819"/>
      <c r="W20" s="809">
        <v>41.34</v>
      </c>
      <c r="X20" s="820">
        <f>U20-V20-W20</f>
        <v>31.659999999999997</v>
      </c>
      <c r="Y20" s="831">
        <v>0</v>
      </c>
      <c r="Z20" s="542">
        <f>SUM(D20,H20,O20,Y20)</f>
        <v>425.99</v>
      </c>
      <c r="AA20" s="405" t="s">
        <v>75</v>
      </c>
      <c r="AB20" s="404">
        <f t="shared" si="0"/>
        <v>-67.860000000000014</v>
      </c>
      <c r="AC20" s="404">
        <f t="shared" si="1"/>
        <v>-9.4500000000000455</v>
      </c>
    </row>
    <row r="21" spans="1:29" ht="24" customHeight="1" x14ac:dyDescent="0.35">
      <c r="A21" s="401" t="s">
        <v>78</v>
      </c>
      <c r="B21" s="430" t="s">
        <v>27</v>
      </c>
      <c r="C21" s="356" t="s">
        <v>79</v>
      </c>
      <c r="D21" s="826">
        <v>208</v>
      </c>
      <c r="E21" s="807">
        <v>100</v>
      </c>
      <c r="F21" s="808"/>
      <c r="G21" s="809">
        <v>56.04</v>
      </c>
      <c r="H21" s="832">
        <f>E21-F21-G21</f>
        <v>43.96</v>
      </c>
      <c r="I21" s="811">
        <v>76</v>
      </c>
      <c r="J21" s="812">
        <v>74</v>
      </c>
      <c r="K21" s="812">
        <v>73</v>
      </c>
      <c r="L21" s="813">
        <f>SUM(I21:K21)</f>
        <v>223</v>
      </c>
      <c r="M21" s="814"/>
      <c r="N21" s="815">
        <v>56.72</v>
      </c>
      <c r="O21" s="830">
        <f>L21-M21-N21</f>
        <v>166.28</v>
      </c>
      <c r="P21" s="817">
        <v>19</v>
      </c>
      <c r="Q21" s="824">
        <v>6</v>
      </c>
      <c r="R21" s="818">
        <v>17</v>
      </c>
      <c r="S21" s="818">
        <v>14</v>
      </c>
      <c r="T21" s="818">
        <v>16</v>
      </c>
      <c r="U21" s="813">
        <f>SUM(P21:T21)</f>
        <v>72</v>
      </c>
      <c r="V21" s="819"/>
      <c r="W21" s="809">
        <v>39.979999999999997</v>
      </c>
      <c r="X21" s="820">
        <f>U21-V21-W21</f>
        <v>32.020000000000003</v>
      </c>
      <c r="Y21" s="825">
        <v>0</v>
      </c>
      <c r="Z21" s="542">
        <f>SUM(D21,H21,O21,Y21)</f>
        <v>418.24</v>
      </c>
      <c r="AA21" s="405" t="s">
        <v>77</v>
      </c>
      <c r="AB21" s="404">
        <f t="shared" si="0"/>
        <v>-75.610000000000014</v>
      </c>
      <c r="AC21" s="404">
        <f t="shared" si="1"/>
        <v>-7.75</v>
      </c>
    </row>
    <row r="22" spans="1:29" ht="24" customHeight="1" x14ac:dyDescent="0.35">
      <c r="A22" s="401" t="s">
        <v>119</v>
      </c>
      <c r="B22" s="430" t="s">
        <v>66</v>
      </c>
      <c r="C22" s="356" t="s">
        <v>120</v>
      </c>
      <c r="D22" s="826">
        <v>188</v>
      </c>
      <c r="E22" s="807">
        <v>85</v>
      </c>
      <c r="F22" s="808"/>
      <c r="G22" s="809">
        <v>47.27</v>
      </c>
      <c r="H22" s="832">
        <f>E22-F22-G22</f>
        <v>37.729999999999997</v>
      </c>
      <c r="I22" s="811">
        <v>59</v>
      </c>
      <c r="J22" s="812">
        <v>74</v>
      </c>
      <c r="K22" s="812">
        <v>68</v>
      </c>
      <c r="L22" s="813">
        <f>SUM(I22:K22)</f>
        <v>201</v>
      </c>
      <c r="M22" s="814"/>
      <c r="N22" s="815">
        <v>56.3</v>
      </c>
      <c r="O22" s="830">
        <f>L22-M22-N22</f>
        <v>144.69999999999999</v>
      </c>
      <c r="P22" s="817">
        <v>18</v>
      </c>
      <c r="Q22" s="824">
        <v>6</v>
      </c>
      <c r="R22" s="818">
        <v>17</v>
      </c>
      <c r="S22" s="818">
        <v>18</v>
      </c>
      <c r="T22" s="818">
        <v>17</v>
      </c>
      <c r="U22" s="813">
        <f>SUM(P22:T22)</f>
        <v>76</v>
      </c>
      <c r="V22" s="819"/>
      <c r="W22" s="809">
        <v>51.98</v>
      </c>
      <c r="X22" s="820">
        <f>U22-V22-W22</f>
        <v>24.020000000000003</v>
      </c>
      <c r="Y22" s="825">
        <v>0</v>
      </c>
      <c r="Z22" s="542">
        <f>SUM(D22,H22,O22,Y22)</f>
        <v>370.42999999999995</v>
      </c>
      <c r="AA22" s="405" t="s">
        <v>80</v>
      </c>
      <c r="AB22" s="404">
        <f t="shared" si="0"/>
        <v>-123.42000000000007</v>
      </c>
      <c r="AC22" s="404">
        <f t="shared" si="1"/>
        <v>-47.810000000000059</v>
      </c>
    </row>
    <row r="23" spans="1:29" ht="24" customHeight="1" x14ac:dyDescent="0.35">
      <c r="A23" s="401" t="s">
        <v>101</v>
      </c>
      <c r="B23" s="430" t="s">
        <v>27</v>
      </c>
      <c r="C23" s="356" t="s">
        <v>151</v>
      </c>
      <c r="D23" s="826">
        <v>210</v>
      </c>
      <c r="E23" s="807">
        <v>70</v>
      </c>
      <c r="F23" s="808"/>
      <c r="G23" s="809">
        <v>61.47</v>
      </c>
      <c r="H23" s="832">
        <f>E23-F23-G23</f>
        <v>8.5300000000000011</v>
      </c>
      <c r="I23" s="811">
        <v>72</v>
      </c>
      <c r="J23" s="812">
        <v>75</v>
      </c>
      <c r="K23" s="812">
        <v>67</v>
      </c>
      <c r="L23" s="813">
        <f>SUM(I23:K23)</f>
        <v>214</v>
      </c>
      <c r="M23" s="814"/>
      <c r="N23" s="815">
        <v>63.6</v>
      </c>
      <c r="O23" s="833">
        <f>L23-M23-N23</f>
        <v>150.4</v>
      </c>
      <c r="P23" s="817">
        <v>15</v>
      </c>
      <c r="Q23" s="824">
        <v>9</v>
      </c>
      <c r="R23" s="818">
        <v>17</v>
      </c>
      <c r="S23" s="824">
        <v>7</v>
      </c>
      <c r="T23" s="824">
        <v>9</v>
      </c>
      <c r="U23" s="813">
        <f>SUM(P23:T23)</f>
        <v>57</v>
      </c>
      <c r="V23" s="819"/>
      <c r="W23" s="809">
        <v>43.46</v>
      </c>
      <c r="X23" s="820">
        <f>U23-V23-W23</f>
        <v>13.54</v>
      </c>
      <c r="Y23" s="825">
        <v>0</v>
      </c>
      <c r="Z23" s="542">
        <f>SUM(D23,H23,O23,Y23)</f>
        <v>368.93</v>
      </c>
      <c r="AA23" s="405" t="s">
        <v>83</v>
      </c>
      <c r="AB23" s="404">
        <f t="shared" si="0"/>
        <v>-124.92000000000002</v>
      </c>
      <c r="AC23" s="404">
        <f t="shared" si="1"/>
        <v>-1.4999999999999432</v>
      </c>
    </row>
    <row r="24" spans="1:29" ht="24" customHeight="1" x14ac:dyDescent="0.35">
      <c r="A24" s="398" t="s">
        <v>70</v>
      </c>
      <c r="B24" s="430" t="s">
        <v>27</v>
      </c>
      <c r="C24" s="349" t="s">
        <v>71</v>
      </c>
      <c r="D24" s="826">
        <v>171</v>
      </c>
      <c r="E24" s="807">
        <v>75</v>
      </c>
      <c r="F24" s="808"/>
      <c r="G24" s="809">
        <v>47.75</v>
      </c>
      <c r="H24" s="832">
        <f>E24-F24-G24</f>
        <v>27.25</v>
      </c>
      <c r="I24" s="811">
        <v>72</v>
      </c>
      <c r="J24" s="812">
        <v>71</v>
      </c>
      <c r="K24" s="812">
        <v>65</v>
      </c>
      <c r="L24" s="813">
        <f>SUM(I24:K24)</f>
        <v>208</v>
      </c>
      <c r="M24" s="814"/>
      <c r="N24" s="815">
        <v>55.15</v>
      </c>
      <c r="O24" s="830">
        <f>L24-M24-N24</f>
        <v>152.85</v>
      </c>
      <c r="P24" s="834">
        <v>8</v>
      </c>
      <c r="Q24" s="818">
        <v>18</v>
      </c>
      <c r="R24" s="824">
        <v>10</v>
      </c>
      <c r="S24" s="824">
        <v>9</v>
      </c>
      <c r="T24" s="824">
        <v>9</v>
      </c>
      <c r="U24" s="813">
        <f>SUM(P24:T24)</f>
        <v>54</v>
      </c>
      <c r="V24" s="819"/>
      <c r="W24" s="809">
        <v>37.619999999999997</v>
      </c>
      <c r="X24" s="820">
        <f>U24-V24-W24</f>
        <v>16.380000000000003</v>
      </c>
      <c r="Y24" s="825">
        <v>0</v>
      </c>
      <c r="Z24" s="542">
        <f>SUM(D24,H24,O24,Y24)</f>
        <v>351.1</v>
      </c>
      <c r="AA24" s="405" t="s">
        <v>86</v>
      </c>
      <c r="AB24" s="404">
        <f t="shared" si="0"/>
        <v>-142.75</v>
      </c>
      <c r="AC24" s="404">
        <f t="shared" si="1"/>
        <v>-17.829999999999984</v>
      </c>
    </row>
    <row r="25" spans="1:29" ht="24" customHeight="1" x14ac:dyDescent="0.35">
      <c r="A25" s="408" t="s">
        <v>84</v>
      </c>
      <c r="B25" s="789" t="s">
        <v>66</v>
      </c>
      <c r="C25" s="410" t="s">
        <v>85</v>
      </c>
      <c r="D25" s="835">
        <v>178</v>
      </c>
      <c r="E25" s="836">
        <v>80</v>
      </c>
      <c r="F25" s="837"/>
      <c r="G25" s="838">
        <v>78.36</v>
      </c>
      <c r="H25" s="839">
        <f>E25-F25-G25</f>
        <v>1.6400000000000006</v>
      </c>
      <c r="I25" s="840">
        <v>64</v>
      </c>
      <c r="J25" s="841">
        <v>70</v>
      </c>
      <c r="K25" s="841">
        <v>68</v>
      </c>
      <c r="L25" s="842">
        <f>SUM(I25:K25)</f>
        <v>202</v>
      </c>
      <c r="M25" s="843"/>
      <c r="N25" s="844">
        <v>67.900000000000006</v>
      </c>
      <c r="O25" s="845">
        <f>L25-M25-N25</f>
        <v>134.1</v>
      </c>
      <c r="P25" s="846">
        <v>7</v>
      </c>
      <c r="Q25" s="847">
        <v>6</v>
      </c>
      <c r="R25" s="847">
        <v>7</v>
      </c>
      <c r="S25" s="848">
        <v>14</v>
      </c>
      <c r="T25" s="848">
        <v>14</v>
      </c>
      <c r="U25" s="842">
        <f>SUM(P25:T25)</f>
        <v>48</v>
      </c>
      <c r="V25" s="849"/>
      <c r="W25" s="838">
        <v>51.47</v>
      </c>
      <c r="X25" s="850">
        <v>0</v>
      </c>
      <c r="Y25" s="851">
        <v>0</v>
      </c>
      <c r="Z25" s="790">
        <f>SUM(D25,H25,O25,Y25)</f>
        <v>313.74</v>
      </c>
      <c r="AA25" s="422" t="s">
        <v>89</v>
      </c>
      <c r="AB25" s="404">
        <f t="shared" si="0"/>
        <v>-180.11</v>
      </c>
      <c r="AC25" s="404">
        <f t="shared" si="1"/>
        <v>-37.360000000000014</v>
      </c>
    </row>
    <row r="26" spans="1:29" ht="10.5" customHeight="1" x14ac:dyDescent="0.35">
      <c r="A26" s="861"/>
      <c r="B26" s="862"/>
      <c r="C26" s="863"/>
      <c r="D26" s="866"/>
      <c r="E26" s="885"/>
      <c r="F26" s="866"/>
      <c r="G26" s="886"/>
      <c r="H26" s="886"/>
      <c r="I26" s="887"/>
      <c r="J26" s="887"/>
      <c r="K26" s="887"/>
      <c r="L26" s="888"/>
      <c r="M26" s="888"/>
      <c r="N26" s="889"/>
      <c r="O26" s="886"/>
      <c r="P26" s="888"/>
      <c r="Q26" s="888"/>
      <c r="R26" s="888"/>
      <c r="S26" s="888"/>
      <c r="T26" s="888"/>
      <c r="U26" s="888"/>
      <c r="V26" s="888"/>
      <c r="W26" s="886"/>
      <c r="X26" s="886"/>
      <c r="Y26" s="886"/>
      <c r="Z26" s="864"/>
      <c r="AA26" s="865"/>
      <c r="AB26" s="404"/>
      <c r="AC26" s="404"/>
    </row>
    <row r="27" spans="1:29" x14ac:dyDescent="0.35">
      <c r="A27" s="860" t="s">
        <v>433</v>
      </c>
      <c r="B27" s="852"/>
      <c r="C27" s="852"/>
      <c r="D27" s="852"/>
      <c r="E27" s="852"/>
      <c r="F27" s="852"/>
      <c r="G27" s="852"/>
      <c r="H27" s="853"/>
      <c r="I27" s="853"/>
      <c r="J27" s="853"/>
      <c r="K27" s="853"/>
      <c r="Z27"/>
    </row>
    <row r="28" spans="1:29" x14ac:dyDescent="0.35">
      <c r="A28" s="852"/>
      <c r="B28" s="852"/>
      <c r="C28" s="852"/>
      <c r="D28" s="852"/>
      <c r="E28" s="852"/>
      <c r="F28" s="852"/>
      <c r="G28" s="852"/>
      <c r="H28" s="853"/>
      <c r="I28" s="853"/>
      <c r="J28" s="853"/>
      <c r="K28" s="853"/>
      <c r="Z28"/>
    </row>
    <row r="29" spans="1:29" x14ac:dyDescent="0.35">
      <c r="A29" s="856" t="s">
        <v>419</v>
      </c>
      <c r="B29" s="857" t="s">
        <v>62</v>
      </c>
      <c r="C29" s="857"/>
      <c r="D29" s="857"/>
      <c r="E29" s="857"/>
      <c r="F29" s="854"/>
      <c r="G29" s="854"/>
      <c r="I29" s="855"/>
      <c r="J29" s="855"/>
      <c r="K29" s="853"/>
      <c r="Z29"/>
    </row>
    <row r="30" spans="1:29" x14ac:dyDescent="0.35">
      <c r="A30" s="856" t="s">
        <v>420</v>
      </c>
      <c r="B30" s="857" t="s">
        <v>111</v>
      </c>
      <c r="C30" s="857"/>
      <c r="D30" s="852"/>
      <c r="E30" s="867"/>
      <c r="F30" s="867"/>
      <c r="G30" s="867"/>
      <c r="H30" s="871"/>
      <c r="I30" s="871"/>
      <c r="J30" s="871"/>
      <c r="K30" s="872"/>
      <c r="Z30"/>
    </row>
    <row r="31" spans="1:29" x14ac:dyDescent="0.35">
      <c r="A31" s="856"/>
      <c r="B31" s="859"/>
      <c r="C31" s="859"/>
      <c r="D31" s="852"/>
      <c r="E31" s="852"/>
      <c r="F31" s="852"/>
      <c r="G31" s="852"/>
      <c r="H31" s="855"/>
      <c r="I31" s="855"/>
      <c r="J31" s="855"/>
      <c r="K31" s="853"/>
      <c r="Z31"/>
    </row>
    <row r="32" spans="1:29" x14ac:dyDescent="0.35">
      <c r="A32" s="856" t="s">
        <v>421</v>
      </c>
      <c r="B32" s="852"/>
      <c r="C32" s="852"/>
      <c r="D32" s="852"/>
      <c r="E32" s="852"/>
      <c r="F32" s="852"/>
      <c r="G32" s="852"/>
      <c r="H32" s="855"/>
      <c r="I32" s="855"/>
      <c r="J32" s="855"/>
      <c r="K32" s="853"/>
      <c r="Z32"/>
    </row>
    <row r="33" spans="1:26" x14ac:dyDescent="0.35">
      <c r="A33" s="856" t="s">
        <v>422</v>
      </c>
      <c r="B33" s="857" t="s">
        <v>431</v>
      </c>
      <c r="C33" s="857"/>
      <c r="H33" s="869"/>
      <c r="I33" s="869"/>
      <c r="J33" s="869"/>
      <c r="K33" s="869"/>
      <c r="Z33"/>
    </row>
    <row r="34" spans="1:26" x14ac:dyDescent="0.35">
      <c r="A34" s="856" t="s">
        <v>425</v>
      </c>
      <c r="B34" s="857" t="s">
        <v>416</v>
      </c>
      <c r="C34" s="857"/>
      <c r="H34" s="869"/>
      <c r="I34" s="869"/>
      <c r="J34" s="869"/>
      <c r="K34" s="869"/>
      <c r="Z34"/>
    </row>
    <row r="35" spans="1:26" x14ac:dyDescent="0.35">
      <c r="A35" s="856" t="s">
        <v>427</v>
      </c>
      <c r="B35" s="857" t="s">
        <v>428</v>
      </c>
      <c r="C35" s="857"/>
      <c r="D35" s="867"/>
      <c r="E35" s="867"/>
      <c r="F35" s="868"/>
      <c r="G35" s="868"/>
      <c r="H35" s="869"/>
      <c r="I35" s="869"/>
      <c r="J35" s="869"/>
      <c r="K35" s="869"/>
      <c r="Z35"/>
    </row>
    <row r="36" spans="1:26" x14ac:dyDescent="0.35">
      <c r="A36" s="856" t="s">
        <v>429</v>
      </c>
      <c r="B36" s="857" t="s">
        <v>432</v>
      </c>
      <c r="C36" s="857"/>
      <c r="D36" s="867"/>
      <c r="E36" s="867"/>
      <c r="F36" s="868"/>
      <c r="G36" s="868"/>
      <c r="H36" s="869"/>
      <c r="I36" s="869"/>
      <c r="J36" s="869"/>
      <c r="K36" s="869"/>
      <c r="Z36"/>
    </row>
    <row r="37" spans="1:26" x14ac:dyDescent="0.35">
      <c r="A37" s="856" t="s">
        <v>430</v>
      </c>
      <c r="B37" s="857" t="s">
        <v>424</v>
      </c>
      <c r="C37" s="857"/>
      <c r="D37" s="867"/>
      <c r="E37" s="867"/>
      <c r="F37" s="868"/>
      <c r="G37" s="868"/>
      <c r="H37" s="869"/>
      <c r="I37" s="869"/>
      <c r="J37" s="869"/>
      <c r="K37" s="869"/>
      <c r="Z37"/>
    </row>
    <row r="38" spans="1:26" x14ac:dyDescent="0.35">
      <c r="A38" s="856" t="s">
        <v>423</v>
      </c>
      <c r="B38" s="857" t="s">
        <v>424</v>
      </c>
      <c r="C38" s="857"/>
      <c r="E38" s="858"/>
      <c r="F38" s="870"/>
      <c r="G38" s="870"/>
      <c r="Z38"/>
    </row>
    <row r="39" spans="1:26" x14ac:dyDescent="0.35">
      <c r="A39" s="856" t="s">
        <v>426</v>
      </c>
      <c r="B39" s="857" t="s">
        <v>428</v>
      </c>
      <c r="C39" s="857"/>
    </row>
  </sheetData>
  <sheetProtection selectLockedCells="1" selectUnlockedCells="1"/>
  <sortState xmlns:xlrd2="http://schemas.microsoft.com/office/spreadsheetml/2017/richdata2" ref="A16:Z25">
    <sortCondition descending="1" ref="Z16:Z25"/>
  </sortState>
  <mergeCells count="39">
    <mergeCell ref="B39:C39"/>
    <mergeCell ref="B5:Y5"/>
    <mergeCell ref="B6:Y6"/>
    <mergeCell ref="B7:Y7"/>
    <mergeCell ref="B8:Y8"/>
    <mergeCell ref="B9:Y9"/>
    <mergeCell ref="B10:Y10"/>
    <mergeCell ref="B11:Y11"/>
    <mergeCell ref="B12:Y12"/>
    <mergeCell ref="B37:C37"/>
    <mergeCell ref="B38:C38"/>
    <mergeCell ref="B35:C35"/>
    <mergeCell ref="B36:C36"/>
    <mergeCell ref="B34:C34"/>
    <mergeCell ref="B29:C29"/>
    <mergeCell ref="D29:E29"/>
    <mergeCell ref="F29:G29"/>
    <mergeCell ref="B33:C33"/>
    <mergeCell ref="A1:AA1"/>
    <mergeCell ref="B2:O2"/>
    <mergeCell ref="B3:O3"/>
    <mergeCell ref="Z5:AA5"/>
    <mergeCell ref="B4:Y4"/>
    <mergeCell ref="Z6:AA6"/>
    <mergeCell ref="Z7:AA7"/>
    <mergeCell ref="Z8:AA8"/>
    <mergeCell ref="Z9:AA9"/>
    <mergeCell ref="Z10:AA10"/>
    <mergeCell ref="Z11:AA11"/>
    <mergeCell ref="Z12:AA12"/>
    <mergeCell ref="A13:A15"/>
    <mergeCell ref="B13:B15"/>
    <mergeCell ref="C13:C15"/>
    <mergeCell ref="D13:D14"/>
    <mergeCell ref="E13:H14"/>
    <mergeCell ref="I13:O14"/>
    <mergeCell ref="P13:Y14"/>
    <mergeCell ref="Z13:AA14"/>
    <mergeCell ref="B30:C30"/>
  </mergeCells>
  <printOptions horizontalCentered="1"/>
  <pageMargins left="0.20069444444444401" right="0.16111111111111101" top="0.27916666666666701" bottom="0.23958333333333301" header="0.51180555555555596" footer="0.51180555555555596"/>
  <pageSetup paperSize="9" orientation="portrait" horizontalDpi="300" verticalDpi="30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AU33"/>
  <sheetViews>
    <sheetView view="pageBreakPreview" zoomScaleNormal="100" workbookViewId="0">
      <selection activeCell="AX17" sqref="AX17"/>
    </sheetView>
  </sheetViews>
  <sheetFormatPr defaultColWidth="9.1796875" defaultRowHeight="14.5" outlineLevelCol="1" x14ac:dyDescent="0.35"/>
  <cols>
    <col min="1" max="1" width="25.1796875" customWidth="1"/>
    <col min="2" max="2" width="17.7265625" style="187" customWidth="1"/>
    <col min="3" max="3" width="8.453125" customWidth="1"/>
    <col min="4" max="4" width="7.7265625" customWidth="1"/>
    <col min="5" max="11" width="5.453125" hidden="1" customWidth="1" outlineLevel="1"/>
    <col min="12" max="12" width="8" hidden="1" customWidth="1" outlineLevel="1"/>
    <col min="13" max="13" width="8.453125" customWidth="1" collapsed="1"/>
    <col min="14" max="25" width="5.453125" hidden="1" customWidth="1" outlineLevel="1"/>
    <col min="26" max="26" width="8" hidden="1" customWidth="1" outlineLevel="1"/>
    <col min="27" max="27" width="8.453125" customWidth="1" collapsed="1"/>
    <col min="28" max="31" width="5.453125" hidden="1" customWidth="1" outlineLevel="1"/>
    <col min="32" max="32" width="8" hidden="1" customWidth="1" outlineLevel="1"/>
    <col min="33" max="33" width="8" customWidth="1" collapsed="1"/>
    <col min="34" max="40" width="5.453125" hidden="1" customWidth="1" outlineLevel="1"/>
    <col min="41" max="42" width="8" hidden="1" customWidth="1" outlineLevel="1"/>
    <col min="43" max="43" width="8" customWidth="1" collapsed="1"/>
    <col min="44" max="44" width="9" style="187" customWidth="1"/>
    <col min="45" max="45" width="6.81640625" customWidth="1"/>
  </cols>
  <sheetData>
    <row r="1" spans="1:45" ht="34.5" customHeight="1" x14ac:dyDescent="0.65">
      <c r="A1" s="645" t="s">
        <v>21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  <c r="AE1" s="645"/>
      <c r="AF1" s="645"/>
      <c r="AG1" s="645"/>
      <c r="AH1" s="645"/>
      <c r="AI1" s="645"/>
      <c r="AJ1" s="645"/>
      <c r="AK1" s="645"/>
      <c r="AL1" s="645"/>
      <c r="AM1" s="645"/>
      <c r="AN1" s="645"/>
      <c r="AO1" s="645"/>
      <c r="AP1" s="645"/>
      <c r="AQ1" s="645"/>
      <c r="AR1" s="645"/>
      <c r="AS1" s="645"/>
    </row>
    <row r="2" spans="1:45" ht="15.75" customHeight="1" x14ac:dyDescent="0.35">
      <c r="A2" s="341" t="s">
        <v>22</v>
      </c>
      <c r="B2" s="669" t="s">
        <v>23</v>
      </c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  <c r="U2" s="669"/>
      <c r="V2" s="669"/>
      <c r="W2" s="669"/>
      <c r="X2" s="669"/>
      <c r="Y2" s="669"/>
      <c r="Z2" s="669"/>
      <c r="AA2" s="669"/>
      <c r="AB2" s="669"/>
      <c r="AC2" s="669"/>
      <c r="AD2" s="669"/>
      <c r="AE2" s="669"/>
      <c r="AF2" s="669"/>
      <c r="AG2" s="669"/>
      <c r="AH2" s="669"/>
      <c r="AI2" s="669"/>
      <c r="AJ2" s="669"/>
      <c r="AK2" s="669"/>
      <c r="AL2" s="669"/>
      <c r="AM2" s="669"/>
      <c r="AN2" s="669"/>
      <c r="AO2" s="669"/>
      <c r="AP2" s="669"/>
      <c r="AQ2" s="669"/>
      <c r="AR2" s="382" t="s">
        <v>24</v>
      </c>
      <c r="AS2" s="383" t="s">
        <v>25</v>
      </c>
    </row>
    <row r="3" spans="1:45" ht="15.75" customHeight="1" x14ac:dyDescent="0.35">
      <c r="A3" s="342" t="s">
        <v>26</v>
      </c>
      <c r="B3" s="667" t="s">
        <v>27</v>
      </c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7"/>
      <c r="AH3" s="667"/>
      <c r="AI3" s="667"/>
      <c r="AJ3" s="667"/>
      <c r="AK3" s="667"/>
      <c r="AL3" s="667"/>
      <c r="AM3" s="667"/>
      <c r="AN3" s="667"/>
      <c r="AO3" s="667"/>
      <c r="AP3" s="667"/>
      <c r="AQ3" s="667"/>
      <c r="AR3" s="384" t="s">
        <v>28</v>
      </c>
      <c r="AS3" s="385" t="s">
        <v>29</v>
      </c>
    </row>
    <row r="4" spans="1:45" ht="15.75" customHeight="1" x14ac:dyDescent="0.35">
      <c r="A4" s="342" t="s">
        <v>30</v>
      </c>
      <c r="B4" s="670" t="s">
        <v>31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0"/>
      <c r="AH4" s="670"/>
      <c r="AI4" s="670"/>
      <c r="AJ4" s="670"/>
      <c r="AK4" s="670"/>
      <c r="AL4" s="670"/>
      <c r="AM4" s="670"/>
      <c r="AN4" s="670"/>
      <c r="AO4" s="670"/>
      <c r="AP4" s="670"/>
      <c r="AQ4" s="670"/>
      <c r="AR4" s="386" t="s">
        <v>32</v>
      </c>
      <c r="AS4" s="387"/>
    </row>
    <row r="5" spans="1:45" ht="15.5" x14ac:dyDescent="0.35">
      <c r="A5" s="342" t="s">
        <v>33</v>
      </c>
      <c r="B5" s="667" t="s">
        <v>34</v>
      </c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  <c r="AD5" s="667"/>
      <c r="AE5" s="667"/>
      <c r="AF5" s="667"/>
      <c r="AG5" s="667"/>
      <c r="AH5" s="667"/>
      <c r="AI5" s="667"/>
      <c r="AJ5" s="667"/>
      <c r="AK5" s="667"/>
      <c r="AL5" s="667"/>
      <c r="AM5" s="667"/>
      <c r="AN5" s="667"/>
      <c r="AO5" s="667"/>
      <c r="AP5" s="667"/>
      <c r="AQ5" s="667"/>
      <c r="AR5" s="664"/>
      <c r="AS5" s="664"/>
    </row>
    <row r="6" spans="1:45" ht="15.75" customHeight="1" x14ac:dyDescent="0.35">
      <c r="A6" s="342" t="s">
        <v>35</v>
      </c>
      <c r="B6" s="667">
        <v>11</v>
      </c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7"/>
      <c r="AM6" s="667"/>
      <c r="AN6" s="667"/>
      <c r="AO6" s="667"/>
      <c r="AP6" s="667"/>
      <c r="AQ6" s="667"/>
      <c r="AR6" s="664"/>
      <c r="AS6" s="664"/>
    </row>
    <row r="7" spans="1:45" ht="15.5" x14ac:dyDescent="0.35">
      <c r="A7" s="343" t="s">
        <v>36</v>
      </c>
      <c r="B7" s="667" t="s">
        <v>37</v>
      </c>
      <c r="C7" s="667"/>
      <c r="D7" s="667"/>
      <c r="E7" s="667"/>
      <c r="F7" s="667"/>
      <c r="G7" s="667"/>
      <c r="H7" s="667"/>
      <c r="I7" s="667"/>
      <c r="J7" s="667"/>
      <c r="K7" s="667"/>
      <c r="L7" s="667"/>
      <c r="M7" s="667"/>
      <c r="N7" s="667"/>
      <c r="O7" s="667"/>
      <c r="P7" s="667"/>
      <c r="Q7" s="667"/>
      <c r="R7" s="667"/>
      <c r="S7" s="667"/>
      <c r="T7" s="667"/>
      <c r="U7" s="667"/>
      <c r="V7" s="667"/>
      <c r="W7" s="667"/>
      <c r="X7" s="667"/>
      <c r="Y7" s="667"/>
      <c r="Z7" s="667"/>
      <c r="AA7" s="667"/>
      <c r="AB7" s="667"/>
      <c r="AC7" s="667"/>
      <c r="AD7" s="667"/>
      <c r="AE7" s="667"/>
      <c r="AF7" s="667"/>
      <c r="AG7" s="667"/>
      <c r="AH7" s="667"/>
      <c r="AI7" s="667"/>
      <c r="AJ7" s="667"/>
      <c r="AK7" s="667"/>
      <c r="AL7" s="667"/>
      <c r="AM7" s="667"/>
      <c r="AN7" s="667"/>
      <c r="AO7" s="667"/>
      <c r="AP7" s="667"/>
      <c r="AQ7" s="667"/>
      <c r="AR7" s="664"/>
      <c r="AS7" s="664"/>
    </row>
    <row r="8" spans="1:45" ht="15.5" x14ac:dyDescent="0.35">
      <c r="A8" s="343" t="s">
        <v>38</v>
      </c>
      <c r="B8" s="667" t="s">
        <v>39</v>
      </c>
      <c r="C8" s="667"/>
      <c r="D8" s="667"/>
      <c r="E8" s="667"/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  <c r="AC8" s="667"/>
      <c r="AD8" s="667"/>
      <c r="AE8" s="667"/>
      <c r="AF8" s="667"/>
      <c r="AG8" s="667"/>
      <c r="AH8" s="667"/>
      <c r="AI8" s="667"/>
      <c r="AJ8" s="667"/>
      <c r="AK8" s="667"/>
      <c r="AL8" s="667"/>
      <c r="AM8" s="667"/>
      <c r="AN8" s="667"/>
      <c r="AO8" s="667"/>
      <c r="AP8" s="667"/>
      <c r="AQ8" s="667"/>
      <c r="AR8" s="664"/>
      <c r="AS8" s="664"/>
    </row>
    <row r="9" spans="1:45" ht="15.5" x14ac:dyDescent="0.35">
      <c r="A9" s="343" t="s">
        <v>40</v>
      </c>
      <c r="B9" s="667" t="s">
        <v>41</v>
      </c>
      <c r="C9" s="667"/>
      <c r="D9" s="667"/>
      <c r="E9" s="667"/>
      <c r="F9" s="667"/>
      <c r="G9" s="667"/>
      <c r="H9" s="667"/>
      <c r="I9" s="667"/>
      <c r="J9" s="667"/>
      <c r="K9" s="667"/>
      <c r="L9" s="667"/>
      <c r="M9" s="667"/>
      <c r="N9" s="667"/>
      <c r="O9" s="667"/>
      <c r="P9" s="667"/>
      <c r="Q9" s="667"/>
      <c r="R9" s="667"/>
      <c r="S9" s="667"/>
      <c r="T9" s="667"/>
      <c r="U9" s="667"/>
      <c r="V9" s="667"/>
      <c r="W9" s="667"/>
      <c r="X9" s="667"/>
      <c r="Y9" s="667"/>
      <c r="Z9" s="667"/>
      <c r="AA9" s="667"/>
      <c r="AB9" s="667"/>
      <c r="AC9" s="667"/>
      <c r="AD9" s="667"/>
      <c r="AE9" s="667"/>
      <c r="AF9" s="667"/>
      <c r="AG9" s="667"/>
      <c r="AH9" s="667"/>
      <c r="AI9" s="667"/>
      <c r="AJ9" s="667"/>
      <c r="AK9" s="667"/>
      <c r="AL9" s="667"/>
      <c r="AM9" s="667"/>
      <c r="AN9" s="667"/>
      <c r="AO9" s="667"/>
      <c r="AP9" s="667"/>
      <c r="AQ9" s="667"/>
      <c r="AR9" s="664"/>
      <c r="AS9" s="664"/>
    </row>
    <row r="10" spans="1:45" ht="15.5" x14ac:dyDescent="0.35">
      <c r="A10" s="343" t="s">
        <v>42</v>
      </c>
      <c r="B10" s="675" t="s">
        <v>43</v>
      </c>
      <c r="C10" s="675"/>
      <c r="D10" s="675"/>
      <c r="E10" s="675"/>
      <c r="F10" s="675"/>
      <c r="G10" s="675"/>
      <c r="H10" s="675"/>
      <c r="I10" s="675"/>
      <c r="J10" s="675"/>
      <c r="K10" s="675"/>
      <c r="L10" s="675"/>
      <c r="M10" s="675"/>
      <c r="N10" s="675"/>
      <c r="O10" s="675"/>
      <c r="P10" s="675"/>
      <c r="Q10" s="675"/>
      <c r="R10" s="675"/>
      <c r="S10" s="675"/>
      <c r="T10" s="675"/>
      <c r="U10" s="675"/>
      <c r="V10" s="675"/>
      <c r="W10" s="675"/>
      <c r="X10" s="675"/>
      <c r="Y10" s="675"/>
      <c r="Z10" s="675"/>
      <c r="AA10" s="675"/>
      <c r="AB10" s="675"/>
      <c r="AC10" s="675"/>
      <c r="AD10" s="675"/>
      <c r="AE10" s="675"/>
      <c r="AF10" s="675"/>
      <c r="AG10" s="675"/>
      <c r="AH10" s="675"/>
      <c r="AI10" s="675"/>
      <c r="AJ10" s="675"/>
      <c r="AK10" s="675"/>
      <c r="AL10" s="675"/>
      <c r="AM10" s="675"/>
      <c r="AN10" s="675"/>
      <c r="AO10" s="675"/>
      <c r="AP10" s="675"/>
      <c r="AQ10" s="675"/>
      <c r="AR10" s="664"/>
      <c r="AS10" s="664"/>
    </row>
    <row r="11" spans="1:45" ht="15.5" x14ac:dyDescent="0.35">
      <c r="A11" s="342" t="s">
        <v>44</v>
      </c>
      <c r="B11" s="667" t="s">
        <v>45</v>
      </c>
      <c r="C11" s="667"/>
      <c r="D11" s="667"/>
      <c r="E11" s="667"/>
      <c r="F11" s="667"/>
      <c r="G11" s="667"/>
      <c r="H11" s="667"/>
      <c r="I11" s="667"/>
      <c r="J11" s="667"/>
      <c r="K11" s="667"/>
      <c r="L11" s="667"/>
      <c r="M11" s="667"/>
      <c r="N11" s="667"/>
      <c r="O11" s="667"/>
      <c r="P11" s="667"/>
      <c r="Q11" s="667"/>
      <c r="R11" s="667"/>
      <c r="S11" s="667"/>
      <c r="T11" s="667"/>
      <c r="U11" s="667"/>
      <c r="V11" s="667"/>
      <c r="W11" s="667"/>
      <c r="X11" s="667"/>
      <c r="Y11" s="667"/>
      <c r="Z11" s="667"/>
      <c r="AA11" s="667"/>
      <c r="AB11" s="667"/>
      <c r="AC11" s="667"/>
      <c r="AD11" s="667"/>
      <c r="AE11" s="667"/>
      <c r="AF11" s="667"/>
      <c r="AG11" s="667"/>
      <c r="AH11" s="667"/>
      <c r="AI11" s="667"/>
      <c r="AJ11" s="667"/>
      <c r="AK11" s="667"/>
      <c r="AL11" s="667"/>
      <c r="AM11" s="667"/>
      <c r="AN11" s="667"/>
      <c r="AO11" s="667"/>
      <c r="AP11" s="667"/>
      <c r="AQ11" s="667"/>
      <c r="AR11" s="664"/>
      <c r="AS11" s="664"/>
    </row>
    <row r="12" spans="1:45" ht="15.5" x14ac:dyDescent="0.35">
      <c r="A12" s="344" t="s">
        <v>46</v>
      </c>
      <c r="B12" s="661" t="s">
        <v>47</v>
      </c>
      <c r="C12" s="662"/>
      <c r="D12" s="662"/>
      <c r="E12" s="662"/>
      <c r="F12" s="662"/>
      <c r="G12" s="662"/>
      <c r="H12" s="662"/>
      <c r="I12" s="662"/>
      <c r="J12" s="662"/>
      <c r="K12" s="662"/>
      <c r="L12" s="662"/>
      <c r="M12" s="662"/>
      <c r="N12" s="662"/>
      <c r="O12" s="662"/>
      <c r="P12" s="662"/>
      <c r="Q12" s="662"/>
      <c r="R12" s="662"/>
      <c r="S12" s="662"/>
      <c r="T12" s="662"/>
      <c r="U12" s="662"/>
      <c r="V12" s="662"/>
      <c r="W12" s="662"/>
      <c r="X12" s="662"/>
      <c r="Y12" s="662"/>
      <c r="Z12" s="662"/>
      <c r="AA12" s="662"/>
      <c r="AB12" s="662"/>
      <c r="AC12" s="662"/>
      <c r="AD12" s="662"/>
      <c r="AE12" s="662"/>
      <c r="AF12" s="662"/>
      <c r="AG12" s="662"/>
      <c r="AH12" s="662"/>
      <c r="AI12" s="662"/>
      <c r="AJ12" s="662"/>
      <c r="AK12" s="662"/>
      <c r="AL12" s="662"/>
      <c r="AM12" s="662"/>
      <c r="AN12" s="662"/>
      <c r="AO12" s="662"/>
      <c r="AP12" s="662"/>
      <c r="AQ12" s="674"/>
      <c r="AR12" s="663"/>
      <c r="AS12" s="664"/>
    </row>
    <row r="13" spans="1:45" ht="15.75" customHeight="1" x14ac:dyDescent="0.35">
      <c r="A13" s="650" t="s">
        <v>48</v>
      </c>
      <c r="B13" s="651" t="s">
        <v>49</v>
      </c>
      <c r="C13" s="652" t="s">
        <v>50</v>
      </c>
      <c r="D13" s="767" t="s">
        <v>51</v>
      </c>
      <c r="E13" s="771" t="s">
        <v>52</v>
      </c>
      <c r="F13" s="769"/>
      <c r="G13" s="769"/>
      <c r="H13" s="769"/>
      <c r="I13" s="769"/>
      <c r="J13" s="769"/>
      <c r="K13" s="769"/>
      <c r="L13" s="769"/>
      <c r="M13" s="769"/>
      <c r="N13" s="771" t="s">
        <v>53</v>
      </c>
      <c r="O13" s="769"/>
      <c r="P13" s="769"/>
      <c r="Q13" s="769"/>
      <c r="R13" s="769"/>
      <c r="S13" s="769"/>
      <c r="T13" s="769"/>
      <c r="U13" s="769"/>
      <c r="V13" s="769"/>
      <c r="W13" s="769"/>
      <c r="X13" s="769"/>
      <c r="Y13" s="769"/>
      <c r="Z13" s="769"/>
      <c r="AA13" s="769"/>
      <c r="AB13" s="771" t="s">
        <v>54</v>
      </c>
      <c r="AC13" s="769"/>
      <c r="AD13" s="769"/>
      <c r="AE13" s="769"/>
      <c r="AF13" s="769"/>
      <c r="AG13" s="770"/>
      <c r="AH13" s="765" t="s">
        <v>55</v>
      </c>
      <c r="AI13" s="765"/>
      <c r="AJ13" s="765"/>
      <c r="AK13" s="765"/>
      <c r="AL13" s="765"/>
      <c r="AM13" s="765"/>
      <c r="AN13" s="765"/>
      <c r="AO13" s="765"/>
      <c r="AP13" s="765"/>
      <c r="AQ13" s="765"/>
      <c r="AR13" s="644" t="s">
        <v>56</v>
      </c>
      <c r="AS13" s="644"/>
    </row>
    <row r="14" spans="1:45" ht="12.5" customHeight="1" x14ac:dyDescent="0.35">
      <c r="A14" s="650"/>
      <c r="B14" s="651"/>
      <c r="C14" s="652"/>
      <c r="D14" s="767"/>
      <c r="E14" s="775"/>
      <c r="F14" s="773"/>
      <c r="G14" s="773"/>
      <c r="H14" s="773"/>
      <c r="I14" s="773"/>
      <c r="J14" s="773"/>
      <c r="K14" s="773"/>
      <c r="L14" s="773"/>
      <c r="M14" s="773"/>
      <c r="N14" s="775"/>
      <c r="O14" s="773"/>
      <c r="P14" s="773"/>
      <c r="Q14" s="773"/>
      <c r="R14" s="773"/>
      <c r="S14" s="773"/>
      <c r="T14" s="773"/>
      <c r="U14" s="773"/>
      <c r="V14" s="773"/>
      <c r="W14" s="773"/>
      <c r="X14" s="773"/>
      <c r="Y14" s="773"/>
      <c r="Z14" s="773"/>
      <c r="AA14" s="773"/>
      <c r="AB14" s="775"/>
      <c r="AC14" s="773"/>
      <c r="AD14" s="773"/>
      <c r="AE14" s="773"/>
      <c r="AF14" s="773"/>
      <c r="AG14" s="774"/>
      <c r="AH14" s="766"/>
      <c r="AI14" s="766"/>
      <c r="AJ14" s="766"/>
      <c r="AK14" s="766"/>
      <c r="AL14" s="766"/>
      <c r="AM14" s="766"/>
      <c r="AN14" s="766"/>
      <c r="AO14" s="766"/>
      <c r="AP14" s="766"/>
      <c r="AQ14" s="766"/>
      <c r="AR14" s="644"/>
      <c r="AS14" s="644"/>
    </row>
    <row r="15" spans="1:45" ht="24" customHeight="1" x14ac:dyDescent="0.35">
      <c r="A15" s="650"/>
      <c r="B15" s="651"/>
      <c r="C15" s="652"/>
      <c r="D15" s="423" t="s">
        <v>9</v>
      </c>
      <c r="E15" s="424" t="s">
        <v>1</v>
      </c>
      <c r="F15" s="425" t="s">
        <v>2</v>
      </c>
      <c r="G15" s="425" t="s">
        <v>3</v>
      </c>
      <c r="H15" s="425" t="s">
        <v>4</v>
      </c>
      <c r="I15" s="425" t="s">
        <v>5</v>
      </c>
      <c r="J15" s="425" t="s">
        <v>6</v>
      </c>
      <c r="K15" s="425" t="s">
        <v>7</v>
      </c>
      <c r="L15" s="425" t="s">
        <v>8</v>
      </c>
      <c r="M15" s="442" t="s">
        <v>9</v>
      </c>
      <c r="N15" s="424" t="s">
        <v>1</v>
      </c>
      <c r="O15" s="425" t="s">
        <v>2</v>
      </c>
      <c r="P15" s="425" t="s">
        <v>3</v>
      </c>
      <c r="Q15" s="425" t="s">
        <v>4</v>
      </c>
      <c r="R15" s="425" t="s">
        <v>5</v>
      </c>
      <c r="S15" s="425" t="s">
        <v>11</v>
      </c>
      <c r="T15" s="425" t="s">
        <v>12</v>
      </c>
      <c r="U15" s="425" t="s">
        <v>13</v>
      </c>
      <c r="V15" s="425" t="s">
        <v>14</v>
      </c>
      <c r="W15" s="425" t="s">
        <v>15</v>
      </c>
      <c r="X15" s="425" t="s">
        <v>6</v>
      </c>
      <c r="Y15" s="425" t="s">
        <v>7</v>
      </c>
      <c r="Z15" s="425" t="s">
        <v>8</v>
      </c>
      <c r="AA15" s="442" t="s">
        <v>9</v>
      </c>
      <c r="AB15" s="424" t="s">
        <v>1</v>
      </c>
      <c r="AC15" s="425" t="s">
        <v>2</v>
      </c>
      <c r="AD15" s="425" t="s">
        <v>6</v>
      </c>
      <c r="AE15" s="425" t="s">
        <v>7</v>
      </c>
      <c r="AF15" s="425" t="s">
        <v>8</v>
      </c>
      <c r="AG15" s="487" t="s">
        <v>9</v>
      </c>
      <c r="AH15" s="488" t="s">
        <v>1</v>
      </c>
      <c r="AI15" s="425" t="s">
        <v>2</v>
      </c>
      <c r="AJ15" s="425" t="s">
        <v>3</v>
      </c>
      <c r="AK15" s="425" t="s">
        <v>4</v>
      </c>
      <c r="AL15" s="425" t="s">
        <v>5</v>
      </c>
      <c r="AM15" s="425" t="s">
        <v>6</v>
      </c>
      <c r="AN15" s="425" t="s">
        <v>7</v>
      </c>
      <c r="AO15" s="425" t="s">
        <v>8</v>
      </c>
      <c r="AP15" s="505" t="s">
        <v>18</v>
      </c>
      <c r="AQ15" s="487" t="s">
        <v>9</v>
      </c>
      <c r="AR15" s="506" t="s">
        <v>57</v>
      </c>
      <c r="AS15" s="389" t="s">
        <v>58</v>
      </c>
    </row>
    <row r="16" spans="1:45" ht="24" customHeight="1" x14ac:dyDescent="0.35">
      <c r="A16" s="398" t="s">
        <v>59</v>
      </c>
      <c r="B16" s="426" t="s">
        <v>27</v>
      </c>
      <c r="C16" s="349" t="s">
        <v>60</v>
      </c>
      <c r="D16" s="546">
        <v>109</v>
      </c>
      <c r="E16" s="428">
        <v>56</v>
      </c>
      <c r="F16" s="429">
        <v>66</v>
      </c>
      <c r="G16" s="429">
        <v>49</v>
      </c>
      <c r="H16" s="429">
        <v>67</v>
      </c>
      <c r="I16" s="429">
        <v>67</v>
      </c>
      <c r="J16" s="443">
        <f t="shared" ref="J16:J26" si="0">SUM(E16:I16)</f>
        <v>305</v>
      </c>
      <c r="K16" s="444"/>
      <c r="L16" s="445">
        <v>93.62</v>
      </c>
      <c r="M16" s="476">
        <f t="shared" ref="M16:M26" si="1">J16-K16-L16</f>
        <v>211.38</v>
      </c>
      <c r="N16" s="447">
        <v>17</v>
      </c>
      <c r="O16" s="448">
        <v>16</v>
      </c>
      <c r="P16" s="448">
        <v>19</v>
      </c>
      <c r="Q16" s="448">
        <v>19</v>
      </c>
      <c r="R16" s="448">
        <v>17</v>
      </c>
      <c r="S16" s="448">
        <v>18</v>
      </c>
      <c r="T16" s="448">
        <v>17</v>
      </c>
      <c r="U16" s="448">
        <v>19</v>
      </c>
      <c r="V16" s="448">
        <v>17</v>
      </c>
      <c r="W16" s="448">
        <v>17</v>
      </c>
      <c r="X16" s="470">
        <f t="shared" ref="X16:X26" si="2">SUM(N16:W16)</f>
        <v>176</v>
      </c>
      <c r="Y16" s="474"/>
      <c r="Z16" s="475">
        <v>44.22</v>
      </c>
      <c r="AA16" s="479">
        <f t="shared" ref="AA16:AA26" si="3">X16-Y16-Z16</f>
        <v>131.78</v>
      </c>
      <c r="AB16" s="447">
        <v>44</v>
      </c>
      <c r="AC16" s="448">
        <v>44</v>
      </c>
      <c r="AD16" s="470">
        <f t="shared" ref="AD16:AD26" si="4">SUM(AB16:AC16)</f>
        <v>88</v>
      </c>
      <c r="AE16" s="474"/>
      <c r="AF16" s="445">
        <v>40.799999999999997</v>
      </c>
      <c r="AG16" s="574">
        <f t="shared" ref="AG16:AG26" si="5">AD16-AE16-AF16</f>
        <v>47.2</v>
      </c>
      <c r="AH16" s="534">
        <v>14</v>
      </c>
      <c r="AI16" s="491">
        <v>16</v>
      </c>
      <c r="AJ16" s="491">
        <v>14</v>
      </c>
      <c r="AK16" s="491">
        <v>19</v>
      </c>
      <c r="AL16" s="491">
        <v>16</v>
      </c>
      <c r="AM16" s="470">
        <f t="shared" ref="AM16:AM26" si="6">SUM(AH16:AL16)</f>
        <v>79</v>
      </c>
      <c r="AN16" s="492"/>
      <c r="AO16" s="445">
        <v>30.55</v>
      </c>
      <c r="AP16" s="579">
        <f t="shared" ref="AP16:AP23" si="7">AM16-AN16-AO16</f>
        <v>48.45</v>
      </c>
      <c r="AQ16" s="476">
        <f>AP16</f>
        <v>48.45</v>
      </c>
      <c r="AR16" s="539">
        <f t="shared" ref="AR16:AR26" si="8">SUM(D16,M16,AA16,AG16,AQ16)</f>
        <v>547.80999999999995</v>
      </c>
      <c r="AS16" s="416" t="s">
        <v>61</v>
      </c>
    </row>
    <row r="17" spans="1:47" ht="24" customHeight="1" x14ac:dyDescent="0.35">
      <c r="A17" s="401" t="s">
        <v>62</v>
      </c>
      <c r="B17" s="430" t="s">
        <v>27</v>
      </c>
      <c r="C17" s="356" t="s">
        <v>63</v>
      </c>
      <c r="D17" s="547">
        <v>110</v>
      </c>
      <c r="E17" s="432">
        <v>50</v>
      </c>
      <c r="F17" s="433">
        <v>49</v>
      </c>
      <c r="G17" s="433">
        <v>51</v>
      </c>
      <c r="H17" s="433">
        <v>70</v>
      </c>
      <c r="I17" s="433">
        <v>69</v>
      </c>
      <c r="J17" s="449">
        <f t="shared" si="0"/>
        <v>289</v>
      </c>
      <c r="K17" s="450"/>
      <c r="L17" s="451">
        <v>90.01</v>
      </c>
      <c r="M17" s="482">
        <f t="shared" si="1"/>
        <v>198.99</v>
      </c>
      <c r="N17" s="453">
        <v>19</v>
      </c>
      <c r="O17" s="454">
        <v>17</v>
      </c>
      <c r="P17" s="454">
        <v>19</v>
      </c>
      <c r="Q17" s="454">
        <v>18</v>
      </c>
      <c r="R17" s="454">
        <v>16</v>
      </c>
      <c r="S17" s="454">
        <v>17</v>
      </c>
      <c r="T17" s="454">
        <v>16</v>
      </c>
      <c r="U17" s="454">
        <v>19</v>
      </c>
      <c r="V17" s="454">
        <v>19</v>
      </c>
      <c r="W17" s="454">
        <v>18</v>
      </c>
      <c r="X17" s="471">
        <f t="shared" si="2"/>
        <v>178</v>
      </c>
      <c r="Y17" s="477"/>
      <c r="Z17" s="478">
        <v>51.76</v>
      </c>
      <c r="AA17" s="569">
        <f t="shared" si="3"/>
        <v>126.24000000000001</v>
      </c>
      <c r="AB17" s="453">
        <v>40</v>
      </c>
      <c r="AC17" s="454">
        <v>43</v>
      </c>
      <c r="AD17" s="471">
        <f t="shared" si="4"/>
        <v>83</v>
      </c>
      <c r="AE17" s="477"/>
      <c r="AF17" s="451">
        <v>42.49</v>
      </c>
      <c r="AG17" s="569">
        <f t="shared" si="5"/>
        <v>40.51</v>
      </c>
      <c r="AH17" s="535">
        <v>14</v>
      </c>
      <c r="AI17" s="495">
        <v>17</v>
      </c>
      <c r="AJ17" s="495">
        <v>10</v>
      </c>
      <c r="AK17" s="495">
        <v>19</v>
      </c>
      <c r="AL17" s="495">
        <v>18</v>
      </c>
      <c r="AM17" s="471">
        <f t="shared" si="6"/>
        <v>78</v>
      </c>
      <c r="AN17" s="496"/>
      <c r="AO17" s="451">
        <v>39.75</v>
      </c>
      <c r="AP17" s="580">
        <f t="shared" si="7"/>
        <v>38.25</v>
      </c>
      <c r="AQ17" s="482">
        <f>AP17</f>
        <v>38.25</v>
      </c>
      <c r="AR17" s="540">
        <f t="shared" si="8"/>
        <v>513.99</v>
      </c>
      <c r="AS17" s="418" t="s">
        <v>64</v>
      </c>
      <c r="AT17" s="404">
        <f t="shared" ref="AT17:AT26" si="9">AR17-AR$16</f>
        <v>-33.819999999999936</v>
      </c>
      <c r="AU17" s="404">
        <f t="shared" ref="AU17:AU26" si="10">AR17-AR16</f>
        <v>-33.819999999999936</v>
      </c>
    </row>
    <row r="18" spans="1:47" ht="24" customHeight="1" x14ac:dyDescent="0.35">
      <c r="A18" s="400" t="s">
        <v>65</v>
      </c>
      <c r="B18" s="430" t="s">
        <v>66</v>
      </c>
      <c r="C18" s="356" t="s">
        <v>67</v>
      </c>
      <c r="D18" s="528">
        <v>124</v>
      </c>
      <c r="E18" s="437">
        <v>51</v>
      </c>
      <c r="F18" s="438">
        <v>45</v>
      </c>
      <c r="G18" s="438">
        <v>52</v>
      </c>
      <c r="H18" s="438">
        <v>64</v>
      </c>
      <c r="I18" s="438">
        <v>55</v>
      </c>
      <c r="J18" s="449">
        <f t="shared" si="0"/>
        <v>267</v>
      </c>
      <c r="K18" s="462"/>
      <c r="L18" s="451">
        <v>81.5</v>
      </c>
      <c r="M18" s="560">
        <f t="shared" si="1"/>
        <v>185.5</v>
      </c>
      <c r="N18" s="453">
        <v>16</v>
      </c>
      <c r="O18" s="454">
        <v>19</v>
      </c>
      <c r="P18" s="454">
        <v>17</v>
      </c>
      <c r="Q18" s="454">
        <v>16</v>
      </c>
      <c r="R18" s="454">
        <v>19</v>
      </c>
      <c r="S18" s="454">
        <v>19</v>
      </c>
      <c r="T18" s="454">
        <v>15</v>
      </c>
      <c r="U18" s="454">
        <v>19</v>
      </c>
      <c r="V18" s="454">
        <v>16</v>
      </c>
      <c r="W18" s="454">
        <v>18</v>
      </c>
      <c r="X18" s="471">
        <f t="shared" si="2"/>
        <v>174</v>
      </c>
      <c r="Y18" s="477"/>
      <c r="Z18" s="478">
        <v>35.590000000000003</v>
      </c>
      <c r="AA18" s="570">
        <f t="shared" si="3"/>
        <v>138.41</v>
      </c>
      <c r="AB18" s="453">
        <v>39</v>
      </c>
      <c r="AC18" s="454">
        <v>45</v>
      </c>
      <c r="AD18" s="471">
        <f t="shared" si="4"/>
        <v>84</v>
      </c>
      <c r="AE18" s="477"/>
      <c r="AF18" s="451">
        <v>32.01</v>
      </c>
      <c r="AG18" s="570">
        <f t="shared" si="5"/>
        <v>51.99</v>
      </c>
      <c r="AH18" s="535">
        <v>12</v>
      </c>
      <c r="AI18" s="495">
        <v>20</v>
      </c>
      <c r="AJ18" s="501">
        <v>6</v>
      </c>
      <c r="AK18" s="495">
        <v>17</v>
      </c>
      <c r="AL18" s="501">
        <v>8</v>
      </c>
      <c r="AM18" s="471">
        <f t="shared" si="6"/>
        <v>63</v>
      </c>
      <c r="AN18" s="496"/>
      <c r="AO18" s="451">
        <v>32.93</v>
      </c>
      <c r="AP18" s="580">
        <f t="shared" si="7"/>
        <v>30.07</v>
      </c>
      <c r="AQ18" s="480" t="s">
        <v>68</v>
      </c>
      <c r="AR18" s="541">
        <f t="shared" si="8"/>
        <v>499.9</v>
      </c>
      <c r="AS18" s="515" t="s">
        <v>69</v>
      </c>
      <c r="AT18" s="404">
        <f t="shared" si="9"/>
        <v>-47.909999999999968</v>
      </c>
      <c r="AU18" s="404">
        <f t="shared" si="10"/>
        <v>-14.090000000000032</v>
      </c>
    </row>
    <row r="19" spans="1:47" ht="24" customHeight="1" x14ac:dyDescent="0.35">
      <c r="A19" s="401" t="s">
        <v>70</v>
      </c>
      <c r="B19" s="430" t="s">
        <v>27</v>
      </c>
      <c r="C19" s="356" t="s">
        <v>71</v>
      </c>
      <c r="D19" s="431">
        <v>105</v>
      </c>
      <c r="E19" s="432">
        <v>52</v>
      </c>
      <c r="F19" s="433">
        <v>41</v>
      </c>
      <c r="G19" s="433">
        <v>44</v>
      </c>
      <c r="H19" s="433">
        <v>70</v>
      </c>
      <c r="I19" s="433">
        <v>73</v>
      </c>
      <c r="J19" s="449">
        <f t="shared" si="0"/>
        <v>280</v>
      </c>
      <c r="K19" s="450"/>
      <c r="L19" s="451">
        <v>99.76</v>
      </c>
      <c r="M19" s="561">
        <f t="shared" si="1"/>
        <v>180.24</v>
      </c>
      <c r="N19" s="453">
        <v>15</v>
      </c>
      <c r="O19" s="454">
        <v>18</v>
      </c>
      <c r="P19" s="454">
        <v>20</v>
      </c>
      <c r="Q19" s="454">
        <v>15</v>
      </c>
      <c r="R19" s="454">
        <v>20</v>
      </c>
      <c r="S19" s="454">
        <v>20</v>
      </c>
      <c r="T19" s="454">
        <v>19</v>
      </c>
      <c r="U19" s="454">
        <v>20</v>
      </c>
      <c r="V19" s="454">
        <v>18</v>
      </c>
      <c r="W19" s="454">
        <v>19</v>
      </c>
      <c r="X19" s="471">
        <f t="shared" si="2"/>
        <v>184</v>
      </c>
      <c r="Y19" s="477"/>
      <c r="Z19" s="478">
        <v>47.09</v>
      </c>
      <c r="AA19" s="482">
        <f t="shared" si="3"/>
        <v>136.91</v>
      </c>
      <c r="AB19" s="453">
        <v>45</v>
      </c>
      <c r="AC19" s="454">
        <v>47</v>
      </c>
      <c r="AD19" s="471">
        <f t="shared" si="4"/>
        <v>92</v>
      </c>
      <c r="AE19" s="477"/>
      <c r="AF19" s="451">
        <v>46.97</v>
      </c>
      <c r="AG19" s="479">
        <f t="shared" si="5"/>
        <v>45.03</v>
      </c>
      <c r="AH19" s="535">
        <v>15</v>
      </c>
      <c r="AI19" s="501">
        <v>10</v>
      </c>
      <c r="AJ19" s="495">
        <v>15</v>
      </c>
      <c r="AK19" s="501">
        <v>10</v>
      </c>
      <c r="AL19" s="501">
        <v>10</v>
      </c>
      <c r="AM19" s="471">
        <f t="shared" si="6"/>
        <v>60</v>
      </c>
      <c r="AN19" s="496"/>
      <c r="AO19" s="451">
        <v>35.159999999999997</v>
      </c>
      <c r="AP19" s="580">
        <f t="shared" si="7"/>
        <v>24.840000000000003</v>
      </c>
      <c r="AQ19" s="561">
        <v>0</v>
      </c>
      <c r="AR19" s="542">
        <f t="shared" si="8"/>
        <v>467.17999999999995</v>
      </c>
      <c r="AS19" s="405" t="s">
        <v>72</v>
      </c>
      <c r="AT19" s="404">
        <f t="shared" si="9"/>
        <v>-80.63</v>
      </c>
      <c r="AU19" s="404">
        <f t="shared" si="10"/>
        <v>-32.720000000000027</v>
      </c>
    </row>
    <row r="20" spans="1:47" ht="24" customHeight="1" x14ac:dyDescent="0.35">
      <c r="A20" s="401" t="s">
        <v>73</v>
      </c>
      <c r="B20" s="430" t="s">
        <v>66</v>
      </c>
      <c r="C20" s="356" t="s">
        <v>74</v>
      </c>
      <c r="D20" s="548">
        <v>123</v>
      </c>
      <c r="E20" s="432">
        <v>40</v>
      </c>
      <c r="F20" s="433">
        <v>46</v>
      </c>
      <c r="G20" s="433">
        <v>45</v>
      </c>
      <c r="H20" s="433">
        <v>53</v>
      </c>
      <c r="I20" s="433">
        <v>68</v>
      </c>
      <c r="J20" s="449">
        <f t="shared" si="0"/>
        <v>252</v>
      </c>
      <c r="K20" s="450"/>
      <c r="L20" s="451">
        <v>114.6</v>
      </c>
      <c r="M20" s="480">
        <f t="shared" si="1"/>
        <v>137.4</v>
      </c>
      <c r="N20" s="453">
        <v>20</v>
      </c>
      <c r="O20" s="454">
        <v>20</v>
      </c>
      <c r="P20" s="454">
        <v>19</v>
      </c>
      <c r="Q20" s="454">
        <v>13</v>
      </c>
      <c r="R20" s="454">
        <v>19</v>
      </c>
      <c r="S20" s="454">
        <v>18</v>
      </c>
      <c r="T20" s="454">
        <v>18</v>
      </c>
      <c r="U20" s="454">
        <v>20</v>
      </c>
      <c r="V20" s="454">
        <v>17</v>
      </c>
      <c r="W20" s="454">
        <v>20</v>
      </c>
      <c r="X20" s="471">
        <f t="shared" si="2"/>
        <v>184</v>
      </c>
      <c r="Y20" s="477"/>
      <c r="Z20" s="478">
        <v>63.32</v>
      </c>
      <c r="AA20" s="480">
        <f t="shared" si="3"/>
        <v>120.68</v>
      </c>
      <c r="AB20" s="453">
        <v>40</v>
      </c>
      <c r="AC20" s="454">
        <v>48</v>
      </c>
      <c r="AD20" s="471">
        <f t="shared" si="4"/>
        <v>88</v>
      </c>
      <c r="AE20" s="477"/>
      <c r="AF20" s="451">
        <v>47.88</v>
      </c>
      <c r="AG20" s="480">
        <f t="shared" si="5"/>
        <v>40.119999999999997</v>
      </c>
      <c r="AH20" s="535">
        <v>11</v>
      </c>
      <c r="AI20" s="495">
        <v>16</v>
      </c>
      <c r="AJ20" s="495">
        <v>12</v>
      </c>
      <c r="AK20" s="495">
        <v>19</v>
      </c>
      <c r="AL20" s="495">
        <v>18</v>
      </c>
      <c r="AM20" s="471">
        <f t="shared" si="6"/>
        <v>76</v>
      </c>
      <c r="AN20" s="496"/>
      <c r="AO20" s="451">
        <v>48.19</v>
      </c>
      <c r="AP20" s="580">
        <f t="shared" si="7"/>
        <v>27.810000000000002</v>
      </c>
      <c r="AQ20" s="479">
        <f>AP20</f>
        <v>27.810000000000002</v>
      </c>
      <c r="AR20" s="542">
        <f t="shared" si="8"/>
        <v>449.01</v>
      </c>
      <c r="AS20" s="405" t="s">
        <v>75</v>
      </c>
      <c r="AT20" s="404">
        <f t="shared" si="9"/>
        <v>-98.799999999999955</v>
      </c>
      <c r="AU20" s="404">
        <f t="shared" si="10"/>
        <v>-18.169999999999959</v>
      </c>
    </row>
    <row r="21" spans="1:47" ht="24" customHeight="1" x14ac:dyDescent="0.35">
      <c r="A21" s="401" t="s">
        <v>45</v>
      </c>
      <c r="B21" s="430" t="s">
        <v>27</v>
      </c>
      <c r="C21" s="356" t="s">
        <v>76</v>
      </c>
      <c r="D21" s="435">
        <v>129</v>
      </c>
      <c r="E21" s="432">
        <v>51</v>
      </c>
      <c r="F21" s="433">
        <v>69</v>
      </c>
      <c r="G21" s="433">
        <v>50</v>
      </c>
      <c r="H21" s="433">
        <v>73</v>
      </c>
      <c r="I21" s="433">
        <v>53</v>
      </c>
      <c r="J21" s="449">
        <f t="shared" si="0"/>
        <v>296</v>
      </c>
      <c r="K21" s="450"/>
      <c r="L21" s="451">
        <v>127.61</v>
      </c>
      <c r="M21" s="480">
        <f t="shared" si="1"/>
        <v>168.39</v>
      </c>
      <c r="N21" s="453">
        <v>19</v>
      </c>
      <c r="O21" s="454">
        <v>19</v>
      </c>
      <c r="P21" s="454">
        <v>17</v>
      </c>
      <c r="Q21" s="454">
        <v>19</v>
      </c>
      <c r="R21" s="454">
        <v>20</v>
      </c>
      <c r="S21" s="454">
        <v>18</v>
      </c>
      <c r="T21" s="454">
        <v>19</v>
      </c>
      <c r="U21" s="454">
        <v>20</v>
      </c>
      <c r="V21" s="454">
        <v>19</v>
      </c>
      <c r="W21" s="454">
        <v>19</v>
      </c>
      <c r="X21" s="471">
        <f t="shared" si="2"/>
        <v>189</v>
      </c>
      <c r="Y21" s="477"/>
      <c r="Z21" s="478">
        <v>67.209999999999994</v>
      </c>
      <c r="AA21" s="480">
        <f t="shared" si="3"/>
        <v>121.79</v>
      </c>
      <c r="AB21" s="453">
        <v>35</v>
      </c>
      <c r="AC21" s="454">
        <v>42</v>
      </c>
      <c r="AD21" s="471">
        <f t="shared" si="4"/>
        <v>77</v>
      </c>
      <c r="AE21" s="477"/>
      <c r="AF21" s="451">
        <v>52.71</v>
      </c>
      <c r="AG21" s="480">
        <f t="shared" si="5"/>
        <v>24.29</v>
      </c>
      <c r="AH21" s="536">
        <v>7</v>
      </c>
      <c r="AI21" s="495">
        <v>17</v>
      </c>
      <c r="AJ21" s="501">
        <v>9</v>
      </c>
      <c r="AK21" s="495">
        <v>17</v>
      </c>
      <c r="AL21" s="495">
        <v>16</v>
      </c>
      <c r="AM21" s="471">
        <f t="shared" si="6"/>
        <v>66</v>
      </c>
      <c r="AN21" s="496"/>
      <c r="AO21" s="451">
        <v>53.25</v>
      </c>
      <c r="AP21" s="580">
        <f t="shared" si="7"/>
        <v>12.75</v>
      </c>
      <c r="AQ21" s="480">
        <v>0</v>
      </c>
      <c r="AR21" s="542">
        <f t="shared" si="8"/>
        <v>443.47</v>
      </c>
      <c r="AS21" s="405" t="s">
        <v>77</v>
      </c>
      <c r="AT21" s="404">
        <f t="shared" si="9"/>
        <v>-104.33999999999992</v>
      </c>
      <c r="AU21" s="404">
        <f t="shared" si="10"/>
        <v>-5.5399999999999636</v>
      </c>
    </row>
    <row r="22" spans="1:47" ht="24" customHeight="1" x14ac:dyDescent="0.35">
      <c r="A22" s="401" t="s">
        <v>78</v>
      </c>
      <c r="B22" s="430" t="s">
        <v>27</v>
      </c>
      <c r="C22" s="356" t="s">
        <v>79</v>
      </c>
      <c r="D22" s="431">
        <v>106</v>
      </c>
      <c r="E22" s="432">
        <v>54</v>
      </c>
      <c r="F22" s="433">
        <v>44</v>
      </c>
      <c r="G22" s="433">
        <v>23</v>
      </c>
      <c r="H22" s="433">
        <v>71</v>
      </c>
      <c r="I22" s="433">
        <v>55</v>
      </c>
      <c r="J22" s="449">
        <f t="shared" si="0"/>
        <v>247</v>
      </c>
      <c r="K22" s="450"/>
      <c r="L22" s="451">
        <v>111.55</v>
      </c>
      <c r="M22" s="480">
        <f t="shared" si="1"/>
        <v>135.44999999999999</v>
      </c>
      <c r="N22" s="453">
        <v>8</v>
      </c>
      <c r="O22" s="454">
        <v>18</v>
      </c>
      <c r="P22" s="454">
        <v>15</v>
      </c>
      <c r="Q22" s="454">
        <v>12</v>
      </c>
      <c r="R22" s="454">
        <v>20</v>
      </c>
      <c r="S22" s="454">
        <v>18</v>
      </c>
      <c r="T22" s="454">
        <v>9</v>
      </c>
      <c r="U22" s="454">
        <v>18</v>
      </c>
      <c r="V22" s="454">
        <v>16</v>
      </c>
      <c r="W22" s="454">
        <v>16</v>
      </c>
      <c r="X22" s="471">
        <f t="shared" si="2"/>
        <v>150</v>
      </c>
      <c r="Y22" s="477"/>
      <c r="Z22" s="478">
        <v>47.28</v>
      </c>
      <c r="AA22" s="480">
        <f t="shared" si="3"/>
        <v>102.72</v>
      </c>
      <c r="AB22" s="453">
        <v>42</v>
      </c>
      <c r="AC22" s="454">
        <v>39</v>
      </c>
      <c r="AD22" s="471">
        <f t="shared" si="4"/>
        <v>81</v>
      </c>
      <c r="AE22" s="477"/>
      <c r="AF22" s="451">
        <v>47.4</v>
      </c>
      <c r="AG22" s="480">
        <f t="shared" si="5"/>
        <v>33.6</v>
      </c>
      <c r="AH22" s="535">
        <v>16</v>
      </c>
      <c r="AI22" s="495">
        <v>13</v>
      </c>
      <c r="AJ22" s="495">
        <v>13</v>
      </c>
      <c r="AK22" s="495">
        <v>17</v>
      </c>
      <c r="AL22" s="495">
        <v>16</v>
      </c>
      <c r="AM22" s="471">
        <f t="shared" si="6"/>
        <v>75</v>
      </c>
      <c r="AN22" s="496"/>
      <c r="AO22" s="451">
        <v>49.07</v>
      </c>
      <c r="AP22" s="580">
        <f t="shared" si="7"/>
        <v>25.93</v>
      </c>
      <c r="AQ22" s="480">
        <f>AP22</f>
        <v>25.93</v>
      </c>
      <c r="AR22" s="542">
        <f t="shared" si="8"/>
        <v>403.7</v>
      </c>
      <c r="AS22" s="405" t="s">
        <v>80</v>
      </c>
      <c r="AT22" s="404">
        <f t="shared" si="9"/>
        <v>-144.10999999999996</v>
      </c>
      <c r="AU22" s="404">
        <f t="shared" si="10"/>
        <v>-39.770000000000039</v>
      </c>
    </row>
    <row r="23" spans="1:47" ht="24" customHeight="1" x14ac:dyDescent="0.35">
      <c r="A23" s="401" t="s">
        <v>81</v>
      </c>
      <c r="B23" s="426" t="s">
        <v>27</v>
      </c>
      <c r="C23" s="356" t="s">
        <v>82</v>
      </c>
      <c r="D23" s="431">
        <v>117</v>
      </c>
      <c r="E23" s="432">
        <v>56</v>
      </c>
      <c r="F23" s="433">
        <v>64</v>
      </c>
      <c r="G23" s="433">
        <v>45</v>
      </c>
      <c r="H23" s="433">
        <v>72</v>
      </c>
      <c r="I23" s="433">
        <v>71</v>
      </c>
      <c r="J23" s="449">
        <f t="shared" si="0"/>
        <v>308</v>
      </c>
      <c r="K23" s="450"/>
      <c r="L23" s="451">
        <v>152.87</v>
      </c>
      <c r="M23" s="480">
        <f t="shared" si="1"/>
        <v>155.13</v>
      </c>
      <c r="N23" s="453">
        <v>20</v>
      </c>
      <c r="O23" s="454">
        <v>16</v>
      </c>
      <c r="P23" s="454">
        <v>17</v>
      </c>
      <c r="Q23" s="454">
        <v>15</v>
      </c>
      <c r="R23" s="454">
        <v>20</v>
      </c>
      <c r="S23" s="454">
        <v>18</v>
      </c>
      <c r="T23" s="454">
        <v>19</v>
      </c>
      <c r="U23" s="454">
        <v>18</v>
      </c>
      <c r="V23" s="454">
        <v>18</v>
      </c>
      <c r="W23" s="454">
        <v>18</v>
      </c>
      <c r="X23" s="471">
        <f t="shared" si="2"/>
        <v>179</v>
      </c>
      <c r="Y23" s="477"/>
      <c r="Z23" s="478">
        <v>69.23</v>
      </c>
      <c r="AA23" s="561">
        <f t="shared" si="3"/>
        <v>109.77</v>
      </c>
      <c r="AB23" s="453">
        <v>44</v>
      </c>
      <c r="AC23" s="454">
        <v>42</v>
      </c>
      <c r="AD23" s="471">
        <f t="shared" si="4"/>
        <v>86</v>
      </c>
      <c r="AE23" s="477"/>
      <c r="AF23" s="451">
        <v>69.66</v>
      </c>
      <c r="AG23" s="480">
        <f t="shared" si="5"/>
        <v>16.340000000000003</v>
      </c>
      <c r="AH23" s="535">
        <v>7</v>
      </c>
      <c r="AI23" s="495">
        <v>16</v>
      </c>
      <c r="AJ23" s="495">
        <v>17</v>
      </c>
      <c r="AK23" s="495">
        <v>17</v>
      </c>
      <c r="AL23" s="501">
        <v>7</v>
      </c>
      <c r="AM23" s="471">
        <f t="shared" si="6"/>
        <v>64</v>
      </c>
      <c r="AN23" s="496"/>
      <c r="AO23" s="451">
        <v>63.36</v>
      </c>
      <c r="AP23" s="580">
        <f t="shared" si="7"/>
        <v>0.64000000000000057</v>
      </c>
      <c r="AQ23" s="480">
        <v>0</v>
      </c>
      <c r="AR23" s="542">
        <f t="shared" si="8"/>
        <v>398.24</v>
      </c>
      <c r="AS23" s="405" t="s">
        <v>83</v>
      </c>
      <c r="AT23" s="404">
        <f t="shared" si="9"/>
        <v>-149.56999999999994</v>
      </c>
      <c r="AU23" s="404">
        <f t="shared" si="10"/>
        <v>-5.4599999999999795</v>
      </c>
    </row>
    <row r="24" spans="1:47" ht="24" customHeight="1" x14ac:dyDescent="0.35">
      <c r="A24" s="398" t="s">
        <v>84</v>
      </c>
      <c r="B24" s="430" t="s">
        <v>66</v>
      </c>
      <c r="C24" s="349" t="s">
        <v>85</v>
      </c>
      <c r="D24" s="431">
        <v>117</v>
      </c>
      <c r="E24" s="432">
        <v>38</v>
      </c>
      <c r="F24" s="433">
        <v>51</v>
      </c>
      <c r="G24" s="433">
        <v>39</v>
      </c>
      <c r="H24" s="433">
        <v>61</v>
      </c>
      <c r="I24" s="433">
        <v>62</v>
      </c>
      <c r="J24" s="449">
        <f t="shared" si="0"/>
        <v>251</v>
      </c>
      <c r="K24" s="450"/>
      <c r="L24" s="451">
        <v>138.38</v>
      </c>
      <c r="M24" s="480">
        <f t="shared" si="1"/>
        <v>112.62</v>
      </c>
      <c r="N24" s="453">
        <v>18</v>
      </c>
      <c r="O24" s="454">
        <v>18</v>
      </c>
      <c r="P24" s="454">
        <v>20</v>
      </c>
      <c r="Q24" s="454">
        <v>19</v>
      </c>
      <c r="R24" s="454">
        <v>20</v>
      </c>
      <c r="S24" s="454">
        <v>19</v>
      </c>
      <c r="T24" s="454">
        <v>16</v>
      </c>
      <c r="U24" s="454">
        <v>20</v>
      </c>
      <c r="V24" s="454">
        <v>20</v>
      </c>
      <c r="W24" s="454">
        <v>19</v>
      </c>
      <c r="X24" s="471">
        <f t="shared" si="2"/>
        <v>189</v>
      </c>
      <c r="Y24" s="477"/>
      <c r="Z24" s="478">
        <v>66.62</v>
      </c>
      <c r="AA24" s="480">
        <f t="shared" si="3"/>
        <v>122.38</v>
      </c>
      <c r="AB24" s="453">
        <v>44</v>
      </c>
      <c r="AC24" s="454">
        <v>44</v>
      </c>
      <c r="AD24" s="471">
        <f t="shared" si="4"/>
        <v>88</v>
      </c>
      <c r="AE24" s="477"/>
      <c r="AF24" s="451">
        <v>62.73</v>
      </c>
      <c r="AG24" s="480">
        <f t="shared" si="5"/>
        <v>25.270000000000003</v>
      </c>
      <c r="AH24" s="536">
        <v>8</v>
      </c>
      <c r="AI24" s="495">
        <v>12</v>
      </c>
      <c r="AJ24" s="495">
        <v>7</v>
      </c>
      <c r="AK24" s="501">
        <v>8</v>
      </c>
      <c r="AL24" s="501">
        <v>10</v>
      </c>
      <c r="AM24" s="471">
        <f t="shared" si="6"/>
        <v>45</v>
      </c>
      <c r="AN24" s="496"/>
      <c r="AO24" s="451">
        <v>47.76</v>
      </c>
      <c r="AP24" s="580">
        <v>0</v>
      </c>
      <c r="AQ24" s="480">
        <v>0</v>
      </c>
      <c r="AR24" s="542">
        <f t="shared" si="8"/>
        <v>377.27</v>
      </c>
      <c r="AS24" s="405" t="s">
        <v>86</v>
      </c>
      <c r="AT24" s="404">
        <f t="shared" si="9"/>
        <v>-170.53999999999996</v>
      </c>
      <c r="AU24" s="404">
        <f t="shared" si="10"/>
        <v>-20.970000000000027</v>
      </c>
    </row>
    <row r="25" spans="1:47" ht="24" customHeight="1" x14ac:dyDescent="0.35">
      <c r="A25" s="401" t="s">
        <v>87</v>
      </c>
      <c r="B25" s="426" t="s">
        <v>27</v>
      </c>
      <c r="C25" s="356" t="s">
        <v>88</v>
      </c>
      <c r="D25" s="431">
        <v>97</v>
      </c>
      <c r="E25" s="432">
        <v>42</v>
      </c>
      <c r="F25" s="433">
        <v>43</v>
      </c>
      <c r="G25" s="433">
        <v>39</v>
      </c>
      <c r="H25" s="433">
        <v>53</v>
      </c>
      <c r="I25" s="433">
        <v>51</v>
      </c>
      <c r="J25" s="449">
        <f t="shared" si="0"/>
        <v>228</v>
      </c>
      <c r="K25" s="450"/>
      <c r="L25" s="451">
        <v>111.48</v>
      </c>
      <c r="M25" s="480">
        <f t="shared" si="1"/>
        <v>116.52</v>
      </c>
      <c r="N25" s="453">
        <v>19</v>
      </c>
      <c r="O25" s="454">
        <v>18</v>
      </c>
      <c r="P25" s="454">
        <v>18</v>
      </c>
      <c r="Q25" s="454">
        <v>15</v>
      </c>
      <c r="R25" s="454">
        <v>20</v>
      </c>
      <c r="S25" s="454">
        <v>18</v>
      </c>
      <c r="T25" s="454">
        <v>18</v>
      </c>
      <c r="U25" s="454">
        <v>20</v>
      </c>
      <c r="V25" s="454">
        <v>18</v>
      </c>
      <c r="W25" s="454">
        <v>19</v>
      </c>
      <c r="X25" s="471">
        <f t="shared" si="2"/>
        <v>183</v>
      </c>
      <c r="Y25" s="477"/>
      <c r="Z25" s="478">
        <v>65.150000000000006</v>
      </c>
      <c r="AA25" s="547">
        <f t="shared" si="3"/>
        <v>117.85</v>
      </c>
      <c r="AB25" s="453">
        <v>43</v>
      </c>
      <c r="AC25" s="454">
        <v>45</v>
      </c>
      <c r="AD25" s="471">
        <f t="shared" si="4"/>
        <v>88</v>
      </c>
      <c r="AE25" s="477"/>
      <c r="AF25" s="451">
        <v>55.28</v>
      </c>
      <c r="AG25" s="480">
        <f t="shared" si="5"/>
        <v>32.72</v>
      </c>
      <c r="AH25" s="536">
        <v>10</v>
      </c>
      <c r="AI25" s="501">
        <v>10</v>
      </c>
      <c r="AJ25" s="501">
        <v>9</v>
      </c>
      <c r="AK25" s="495">
        <v>15</v>
      </c>
      <c r="AL25" s="495">
        <v>19</v>
      </c>
      <c r="AM25" s="471">
        <f t="shared" si="6"/>
        <v>63</v>
      </c>
      <c r="AN25" s="496"/>
      <c r="AO25" s="451">
        <v>54.89</v>
      </c>
      <c r="AP25" s="580">
        <f>AM25-AN25-AO25</f>
        <v>8.11</v>
      </c>
      <c r="AQ25" s="480">
        <v>0</v>
      </c>
      <c r="AR25" s="542">
        <f t="shared" si="8"/>
        <v>364.09000000000003</v>
      </c>
      <c r="AS25" s="405" t="s">
        <v>89</v>
      </c>
      <c r="AT25" s="404">
        <f t="shared" si="9"/>
        <v>-183.71999999999991</v>
      </c>
      <c r="AU25" s="404">
        <f t="shared" si="10"/>
        <v>-13.17999999999995</v>
      </c>
    </row>
    <row r="26" spans="1:47" ht="24" customHeight="1" x14ac:dyDescent="0.35">
      <c r="A26" s="408" t="s">
        <v>90</v>
      </c>
      <c r="B26" s="549" t="s">
        <v>27</v>
      </c>
      <c r="C26" s="410" t="s">
        <v>91</v>
      </c>
      <c r="D26" s="550">
        <v>72</v>
      </c>
      <c r="E26" s="551">
        <v>36</v>
      </c>
      <c r="F26" s="552">
        <v>44</v>
      </c>
      <c r="G26" s="552">
        <v>42</v>
      </c>
      <c r="H26" s="552">
        <v>63</v>
      </c>
      <c r="I26" s="552">
        <v>62</v>
      </c>
      <c r="J26" s="562">
        <f t="shared" si="0"/>
        <v>247</v>
      </c>
      <c r="K26" s="563"/>
      <c r="L26" s="564">
        <v>118.58</v>
      </c>
      <c r="M26" s="565">
        <f t="shared" si="1"/>
        <v>128.42000000000002</v>
      </c>
      <c r="N26" s="566">
        <v>13</v>
      </c>
      <c r="O26" s="567">
        <v>13</v>
      </c>
      <c r="P26" s="567">
        <v>18</v>
      </c>
      <c r="Q26" s="567">
        <v>14</v>
      </c>
      <c r="R26" s="567">
        <v>16</v>
      </c>
      <c r="S26" s="567">
        <v>19</v>
      </c>
      <c r="T26" s="567">
        <v>17</v>
      </c>
      <c r="U26" s="567">
        <v>20</v>
      </c>
      <c r="V26" s="567">
        <v>18</v>
      </c>
      <c r="W26" s="567">
        <v>17</v>
      </c>
      <c r="X26" s="568">
        <f t="shared" si="2"/>
        <v>165</v>
      </c>
      <c r="Y26" s="571"/>
      <c r="Z26" s="564">
        <v>63.69</v>
      </c>
      <c r="AA26" s="565">
        <f t="shared" si="3"/>
        <v>101.31</v>
      </c>
      <c r="AB26" s="566">
        <v>35</v>
      </c>
      <c r="AC26" s="567">
        <v>45</v>
      </c>
      <c r="AD26" s="568">
        <f t="shared" si="4"/>
        <v>80</v>
      </c>
      <c r="AE26" s="571">
        <v>10</v>
      </c>
      <c r="AF26" s="564">
        <v>61.8</v>
      </c>
      <c r="AG26" s="565">
        <f t="shared" si="5"/>
        <v>8.2000000000000028</v>
      </c>
      <c r="AH26" s="575">
        <v>7</v>
      </c>
      <c r="AI26" s="576">
        <v>9</v>
      </c>
      <c r="AJ26" s="577">
        <v>10</v>
      </c>
      <c r="AK26" s="577">
        <v>14</v>
      </c>
      <c r="AL26" s="577">
        <v>15</v>
      </c>
      <c r="AM26" s="568">
        <f t="shared" si="6"/>
        <v>55</v>
      </c>
      <c r="AN26" s="578"/>
      <c r="AO26" s="564">
        <v>51.59</v>
      </c>
      <c r="AP26" s="581">
        <f>AM26-AN26-AO26</f>
        <v>3.4099999999999966</v>
      </c>
      <c r="AQ26" s="565">
        <v>0</v>
      </c>
      <c r="AR26" s="582">
        <f t="shared" si="8"/>
        <v>309.93</v>
      </c>
      <c r="AS26" s="422" t="s">
        <v>92</v>
      </c>
      <c r="AT26" s="404">
        <f t="shared" si="9"/>
        <v>-237.87999999999994</v>
      </c>
      <c r="AU26" s="404">
        <f t="shared" si="10"/>
        <v>-54.160000000000025</v>
      </c>
    </row>
    <row r="28" spans="1:47" x14ac:dyDescent="0.35">
      <c r="A28" s="553" t="s">
        <v>93</v>
      </c>
      <c r="B28" s="658" t="s">
        <v>47</v>
      </c>
      <c r="C28" s="658"/>
      <c r="D28" s="554" t="s">
        <v>94</v>
      </c>
      <c r="E28" s="555"/>
      <c r="F28" s="671" t="s">
        <v>95</v>
      </c>
      <c r="G28" s="671"/>
      <c r="H28" s="659"/>
      <c r="I28" s="659"/>
      <c r="J28" s="556"/>
      <c r="K28" s="659"/>
      <c r="L28" s="659"/>
      <c r="M28" s="659"/>
      <c r="N28" s="659"/>
      <c r="O28" s="659"/>
      <c r="P28" s="659"/>
      <c r="Q28" s="659"/>
      <c r="R28" s="659"/>
      <c r="S28" s="659"/>
      <c r="T28" s="659"/>
      <c r="U28" s="659"/>
      <c r="V28" s="659"/>
      <c r="W28" s="659"/>
      <c r="X28" s="659"/>
      <c r="Y28" s="572"/>
    </row>
    <row r="29" spans="1:47" x14ac:dyDescent="0.35">
      <c r="A29" s="553" t="s">
        <v>96</v>
      </c>
      <c r="B29" s="656" t="s">
        <v>45</v>
      </c>
      <c r="C29" s="656"/>
      <c r="D29" s="557" t="s">
        <v>97</v>
      </c>
      <c r="E29" s="558"/>
      <c r="F29" s="672">
        <v>35796</v>
      </c>
      <c r="G29" s="672"/>
      <c r="H29" s="660"/>
      <c r="I29" s="660"/>
      <c r="J29" s="559"/>
      <c r="K29" s="660"/>
      <c r="L29" s="660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559"/>
    </row>
    <row r="30" spans="1:47" x14ac:dyDescent="0.35">
      <c r="A30" s="553" t="s">
        <v>98</v>
      </c>
      <c r="B30" s="656" t="s">
        <v>99</v>
      </c>
      <c r="C30" s="656"/>
      <c r="D30" s="557" t="s">
        <v>100</v>
      </c>
      <c r="E30" s="558"/>
      <c r="F30" s="672"/>
      <c r="G30" s="672"/>
      <c r="H30" s="657"/>
      <c r="I30" s="657"/>
      <c r="J30" s="657"/>
      <c r="K30" s="657"/>
      <c r="L30" s="657"/>
      <c r="M30" s="657"/>
      <c r="N30" s="657" t="s">
        <v>101</v>
      </c>
      <c r="O30" s="657"/>
      <c r="P30" s="657"/>
      <c r="Q30" s="657"/>
      <c r="R30" s="657"/>
      <c r="S30" s="671" t="s">
        <v>102</v>
      </c>
      <c r="T30" s="671"/>
      <c r="U30" s="673" t="s">
        <v>47</v>
      </c>
      <c r="V30" s="673"/>
      <c r="W30" s="673"/>
      <c r="X30" s="673"/>
      <c r="Y30" s="573" t="s">
        <v>103</v>
      </c>
    </row>
    <row r="31" spans="1:47" x14ac:dyDescent="0.35">
      <c r="A31" s="559"/>
      <c r="B31" s="656" t="s">
        <v>59</v>
      </c>
      <c r="C31" s="656"/>
      <c r="D31" s="557" t="s">
        <v>104</v>
      </c>
      <c r="E31" s="558"/>
      <c r="F31" s="671"/>
      <c r="G31" s="671"/>
      <c r="H31" s="657"/>
      <c r="I31" s="657"/>
      <c r="J31" s="657"/>
      <c r="K31" s="657"/>
      <c r="L31" s="657"/>
      <c r="M31" s="657"/>
      <c r="N31" s="657" t="s">
        <v>90</v>
      </c>
      <c r="O31" s="657"/>
      <c r="P31" s="657"/>
      <c r="Q31" s="657"/>
      <c r="R31" s="657"/>
      <c r="S31" s="671" t="s">
        <v>105</v>
      </c>
      <c r="T31" s="671"/>
      <c r="U31" s="660"/>
      <c r="V31" s="660"/>
      <c r="W31" s="660"/>
      <c r="X31" s="660"/>
      <c r="Y31" s="559"/>
    </row>
    <row r="32" spans="1:47" x14ac:dyDescent="0.35">
      <c r="B32" s="656" t="s">
        <v>62</v>
      </c>
      <c r="C32" s="656"/>
      <c r="D32" s="557" t="s">
        <v>106</v>
      </c>
      <c r="E32" s="558"/>
      <c r="F32" s="671" t="s">
        <v>106</v>
      </c>
      <c r="G32" s="671"/>
    </row>
    <row r="33" spans="2:4" x14ac:dyDescent="0.35">
      <c r="B33" s="656" t="s">
        <v>90</v>
      </c>
      <c r="C33" s="656"/>
      <c r="D33" s="557" t="s">
        <v>105</v>
      </c>
    </row>
  </sheetData>
  <sheetProtection selectLockedCells="1" selectUnlockedCells="1"/>
  <sortState xmlns:xlrd2="http://schemas.microsoft.com/office/spreadsheetml/2017/richdata2" ref="A16:AR26">
    <sortCondition descending="1" ref="AR16:AR26"/>
  </sortState>
  <mergeCells count="67">
    <mergeCell ref="A1:AS1"/>
    <mergeCell ref="B2:AQ2"/>
    <mergeCell ref="B3:AQ3"/>
    <mergeCell ref="B4:AQ4"/>
    <mergeCell ref="B5:AQ5"/>
    <mergeCell ref="AR5:AS5"/>
    <mergeCell ref="B6:AQ6"/>
    <mergeCell ref="AR6:AS6"/>
    <mergeCell ref="B7:AQ7"/>
    <mergeCell ref="AR7:AS7"/>
    <mergeCell ref="B8:AQ8"/>
    <mergeCell ref="AR8:AS8"/>
    <mergeCell ref="B9:AQ9"/>
    <mergeCell ref="AR9:AS9"/>
    <mergeCell ref="B10:AQ10"/>
    <mergeCell ref="AR10:AS10"/>
    <mergeCell ref="B11:AQ11"/>
    <mergeCell ref="AR11:AS11"/>
    <mergeCell ref="B12:AQ12"/>
    <mergeCell ref="AR12:AS12"/>
    <mergeCell ref="B28:C28"/>
    <mergeCell ref="F28:G28"/>
    <mergeCell ref="H28:I28"/>
    <mergeCell ref="K28:L28"/>
    <mergeCell ref="M28:N28"/>
    <mergeCell ref="O28:P28"/>
    <mergeCell ref="Q28:R28"/>
    <mergeCell ref="S28:T28"/>
    <mergeCell ref="U28:V28"/>
    <mergeCell ref="W28:X28"/>
    <mergeCell ref="N13:AA14"/>
    <mergeCell ref="AB13:AG14"/>
    <mergeCell ref="AH13:AQ14"/>
    <mergeCell ref="AR13:AS14"/>
    <mergeCell ref="O29:P29"/>
    <mergeCell ref="Q29:R29"/>
    <mergeCell ref="S29:T29"/>
    <mergeCell ref="U29:V29"/>
    <mergeCell ref="W29:X29"/>
    <mergeCell ref="S30:T30"/>
    <mergeCell ref="U30:X30"/>
    <mergeCell ref="B31:C31"/>
    <mergeCell ref="F31:G31"/>
    <mergeCell ref="H31:K31"/>
    <mergeCell ref="L31:M31"/>
    <mergeCell ref="N31:R31"/>
    <mergeCell ref="S31:T31"/>
    <mergeCell ref="U31:V31"/>
    <mergeCell ref="W31:X31"/>
    <mergeCell ref="B30:C30"/>
    <mergeCell ref="F30:G30"/>
    <mergeCell ref="H30:K30"/>
    <mergeCell ref="L30:M30"/>
    <mergeCell ref="N30:R30"/>
    <mergeCell ref="B32:C32"/>
    <mergeCell ref="F32:G32"/>
    <mergeCell ref="B33:C33"/>
    <mergeCell ref="A13:A15"/>
    <mergeCell ref="B13:B15"/>
    <mergeCell ref="C13:C15"/>
    <mergeCell ref="D13:D14"/>
    <mergeCell ref="E13:M14"/>
    <mergeCell ref="B29:C29"/>
    <mergeCell ref="F29:G29"/>
    <mergeCell ref="H29:I29"/>
    <mergeCell ref="K29:L29"/>
    <mergeCell ref="M29:N29"/>
  </mergeCells>
  <printOptions horizontalCentered="1"/>
  <pageMargins left="0.20069444444444401" right="0.16111111111111101" top="0.27916666666666701" bottom="0.23958333333333301" header="0.51180555555555596" footer="0.51180555555555596"/>
  <pageSetup paperSize="9" scale="93" orientation="portrait" horizontalDpi="300" verticalDpi="300" r:id="rId1"/>
  <headerFooter scaleWithDoc="0"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4506668294322"/>
    <pageSetUpPr fitToPage="1"/>
  </sheetPr>
  <dimension ref="A1:AU31"/>
  <sheetViews>
    <sheetView view="pageBreakPreview" zoomScaleNormal="100" workbookViewId="0">
      <selection activeCell="AZ22" sqref="AZ22"/>
    </sheetView>
  </sheetViews>
  <sheetFormatPr defaultColWidth="9.1796875" defaultRowHeight="14.5" outlineLevelCol="1" x14ac:dyDescent="0.35"/>
  <cols>
    <col min="1" max="1" width="25.1796875" customWidth="1"/>
    <col min="2" max="2" width="17.7265625" style="187" customWidth="1"/>
    <col min="3" max="3" width="8.453125" customWidth="1"/>
    <col min="4" max="4" width="7.7265625" customWidth="1"/>
    <col min="5" max="11" width="5.453125" hidden="1" customWidth="1" outlineLevel="1"/>
    <col min="12" max="12" width="8" hidden="1" customWidth="1" outlineLevel="1"/>
    <col min="13" max="13" width="8.453125" customWidth="1" collapsed="1"/>
    <col min="14" max="25" width="5.453125" hidden="1" customWidth="1" outlineLevel="1"/>
    <col min="26" max="26" width="8" hidden="1" customWidth="1" outlineLevel="1"/>
    <col min="27" max="27" width="8.453125" customWidth="1" collapsed="1"/>
    <col min="28" max="31" width="5.453125" hidden="1" customWidth="1" outlineLevel="1"/>
    <col min="32" max="32" width="8" hidden="1" customWidth="1" outlineLevel="1"/>
    <col min="33" max="33" width="8" customWidth="1" collapsed="1"/>
    <col min="34" max="40" width="5.453125" hidden="1" customWidth="1" outlineLevel="1"/>
    <col min="41" max="42" width="8" hidden="1" customWidth="1" outlineLevel="1"/>
    <col min="43" max="43" width="8" customWidth="1" collapsed="1"/>
    <col min="44" max="44" width="9" style="187" customWidth="1"/>
    <col min="45" max="45" width="6.81640625" customWidth="1"/>
  </cols>
  <sheetData>
    <row r="1" spans="1:45" ht="34.5" x14ac:dyDescent="0.65">
      <c r="A1" s="645" t="s">
        <v>21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  <c r="AE1" s="645"/>
      <c r="AF1" s="645"/>
      <c r="AG1" s="645"/>
      <c r="AH1" s="645"/>
      <c r="AI1" s="645"/>
      <c r="AJ1" s="645"/>
      <c r="AK1" s="645"/>
      <c r="AL1" s="645"/>
      <c r="AM1" s="645"/>
      <c r="AN1" s="645"/>
      <c r="AO1" s="645"/>
      <c r="AP1" s="645"/>
      <c r="AQ1" s="645"/>
      <c r="AR1" s="645"/>
      <c r="AS1" s="645"/>
    </row>
    <row r="2" spans="1:45" ht="15.5" x14ac:dyDescent="0.35">
      <c r="A2" s="341" t="s">
        <v>22</v>
      </c>
      <c r="B2" s="669" t="s">
        <v>23</v>
      </c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  <c r="U2" s="669"/>
      <c r="V2" s="669"/>
      <c r="W2" s="669"/>
      <c r="X2" s="669"/>
      <c r="Y2" s="669"/>
      <c r="Z2" s="669"/>
      <c r="AA2" s="669"/>
      <c r="AB2" s="669"/>
      <c r="AC2" s="669"/>
      <c r="AD2" s="669"/>
      <c r="AE2" s="669"/>
      <c r="AF2" s="669"/>
      <c r="AG2" s="669"/>
      <c r="AH2" s="669"/>
      <c r="AI2" s="669"/>
      <c r="AJ2" s="669"/>
      <c r="AK2" s="669"/>
      <c r="AL2" s="669"/>
      <c r="AM2" s="669"/>
      <c r="AN2" s="669"/>
      <c r="AO2" s="669"/>
      <c r="AP2" s="669"/>
      <c r="AQ2" s="669"/>
      <c r="AR2" s="382" t="s">
        <v>24</v>
      </c>
      <c r="AS2" s="383" t="s">
        <v>107</v>
      </c>
    </row>
    <row r="3" spans="1:45" ht="15.5" x14ac:dyDescent="0.35">
      <c r="A3" s="342" t="s">
        <v>26</v>
      </c>
      <c r="B3" s="667" t="s">
        <v>27</v>
      </c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7"/>
      <c r="AH3" s="667"/>
      <c r="AI3" s="667"/>
      <c r="AJ3" s="667"/>
      <c r="AK3" s="667"/>
      <c r="AL3" s="667"/>
      <c r="AM3" s="667"/>
      <c r="AN3" s="667"/>
      <c r="AO3" s="667"/>
      <c r="AP3" s="667"/>
      <c r="AQ3" s="667"/>
      <c r="AR3" s="384" t="s">
        <v>28</v>
      </c>
      <c r="AS3" s="385" t="s">
        <v>108</v>
      </c>
    </row>
    <row r="4" spans="1:45" ht="15.5" x14ac:dyDescent="0.35">
      <c r="A4" s="342" t="s">
        <v>30</v>
      </c>
      <c r="B4" s="670" t="s">
        <v>109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0"/>
      <c r="AH4" s="670"/>
      <c r="AI4" s="670"/>
      <c r="AJ4" s="670"/>
      <c r="AK4" s="670"/>
      <c r="AL4" s="670"/>
      <c r="AM4" s="670"/>
      <c r="AN4" s="670"/>
      <c r="AO4" s="670"/>
      <c r="AP4" s="670"/>
      <c r="AQ4" s="670"/>
      <c r="AR4" s="386" t="s">
        <v>32</v>
      </c>
      <c r="AS4" s="387"/>
    </row>
    <row r="5" spans="1:45" ht="15.5" x14ac:dyDescent="0.35">
      <c r="A5" s="342" t="s">
        <v>33</v>
      </c>
      <c r="B5" s="667" t="s">
        <v>34</v>
      </c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  <c r="AD5" s="667"/>
      <c r="AE5" s="667"/>
      <c r="AF5" s="667"/>
      <c r="AG5" s="667"/>
      <c r="AH5" s="667"/>
      <c r="AI5" s="667"/>
      <c r="AJ5" s="667"/>
      <c r="AK5" s="667"/>
      <c r="AL5" s="667"/>
      <c r="AM5" s="667"/>
      <c r="AN5" s="667"/>
      <c r="AO5" s="667"/>
      <c r="AP5" s="667"/>
      <c r="AQ5" s="667"/>
      <c r="AR5" s="664"/>
      <c r="AS5" s="664"/>
    </row>
    <row r="6" spans="1:45" ht="15.75" customHeight="1" x14ac:dyDescent="0.35">
      <c r="A6" s="342" t="s">
        <v>35</v>
      </c>
      <c r="B6" s="667" t="s">
        <v>110</v>
      </c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7"/>
      <c r="AM6" s="667"/>
      <c r="AN6" s="667"/>
      <c r="AO6" s="667"/>
      <c r="AP6" s="667"/>
      <c r="AQ6" s="667"/>
      <c r="AR6" s="664"/>
      <c r="AS6" s="664"/>
    </row>
    <row r="7" spans="1:45" ht="15.5" x14ac:dyDescent="0.35">
      <c r="A7" s="343" t="s">
        <v>36</v>
      </c>
      <c r="B7" s="667" t="s">
        <v>37</v>
      </c>
      <c r="C7" s="667"/>
      <c r="D7" s="667"/>
      <c r="E7" s="667"/>
      <c r="F7" s="667"/>
      <c r="G7" s="667"/>
      <c r="H7" s="667"/>
      <c r="I7" s="667"/>
      <c r="J7" s="667"/>
      <c r="K7" s="667"/>
      <c r="L7" s="667"/>
      <c r="M7" s="667"/>
      <c r="N7" s="667"/>
      <c r="O7" s="667"/>
      <c r="P7" s="667"/>
      <c r="Q7" s="667"/>
      <c r="R7" s="667"/>
      <c r="S7" s="667"/>
      <c r="T7" s="667"/>
      <c r="U7" s="667"/>
      <c r="V7" s="667"/>
      <c r="W7" s="667"/>
      <c r="X7" s="667"/>
      <c r="Y7" s="667"/>
      <c r="Z7" s="667"/>
      <c r="AA7" s="667"/>
      <c r="AB7" s="667"/>
      <c r="AC7" s="667"/>
      <c r="AD7" s="667"/>
      <c r="AE7" s="667"/>
      <c r="AF7" s="667"/>
      <c r="AG7" s="667"/>
      <c r="AH7" s="667"/>
      <c r="AI7" s="667"/>
      <c r="AJ7" s="667"/>
      <c r="AK7" s="667"/>
      <c r="AL7" s="667"/>
      <c r="AM7" s="667"/>
      <c r="AN7" s="667"/>
      <c r="AO7" s="667"/>
      <c r="AP7" s="667"/>
      <c r="AQ7" s="667"/>
      <c r="AR7" s="664"/>
      <c r="AS7" s="664"/>
    </row>
    <row r="8" spans="1:45" ht="15.5" x14ac:dyDescent="0.35">
      <c r="A8" s="343" t="s">
        <v>38</v>
      </c>
      <c r="B8" s="667" t="s">
        <v>39</v>
      </c>
      <c r="C8" s="667"/>
      <c r="D8" s="667"/>
      <c r="E8" s="667"/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  <c r="AC8" s="667"/>
      <c r="AD8" s="667"/>
      <c r="AE8" s="667"/>
      <c r="AF8" s="667"/>
      <c r="AG8" s="667"/>
      <c r="AH8" s="667"/>
      <c r="AI8" s="667"/>
      <c r="AJ8" s="667"/>
      <c r="AK8" s="667"/>
      <c r="AL8" s="667"/>
      <c r="AM8" s="667"/>
      <c r="AN8" s="667"/>
      <c r="AO8" s="667"/>
      <c r="AP8" s="667"/>
      <c r="AQ8" s="667"/>
      <c r="AR8" s="664"/>
      <c r="AS8" s="664"/>
    </row>
    <row r="9" spans="1:45" ht="15.5" x14ac:dyDescent="0.35">
      <c r="A9" s="343" t="s">
        <v>40</v>
      </c>
      <c r="B9" s="667" t="s">
        <v>41</v>
      </c>
      <c r="C9" s="667"/>
      <c r="D9" s="667"/>
      <c r="E9" s="667"/>
      <c r="F9" s="667"/>
      <c r="G9" s="667"/>
      <c r="H9" s="667"/>
      <c r="I9" s="667"/>
      <c r="J9" s="667"/>
      <c r="K9" s="667"/>
      <c r="L9" s="667"/>
      <c r="M9" s="667"/>
      <c r="N9" s="667"/>
      <c r="O9" s="667"/>
      <c r="P9" s="667"/>
      <c r="Q9" s="667"/>
      <c r="R9" s="667"/>
      <c r="S9" s="667"/>
      <c r="T9" s="667"/>
      <c r="U9" s="667"/>
      <c r="V9" s="667"/>
      <c r="W9" s="667"/>
      <c r="X9" s="667"/>
      <c r="Y9" s="667"/>
      <c r="Z9" s="667"/>
      <c r="AA9" s="667"/>
      <c r="AB9" s="667"/>
      <c r="AC9" s="667"/>
      <c r="AD9" s="667"/>
      <c r="AE9" s="667"/>
      <c r="AF9" s="667"/>
      <c r="AG9" s="667"/>
      <c r="AH9" s="667"/>
      <c r="AI9" s="667"/>
      <c r="AJ9" s="667"/>
      <c r="AK9" s="667"/>
      <c r="AL9" s="667"/>
      <c r="AM9" s="667"/>
      <c r="AN9" s="667"/>
      <c r="AO9" s="667"/>
      <c r="AP9" s="667"/>
      <c r="AQ9" s="667"/>
      <c r="AR9" s="664"/>
      <c r="AS9" s="664"/>
    </row>
    <row r="10" spans="1:45" ht="15.5" x14ac:dyDescent="0.35">
      <c r="A10" s="343" t="s">
        <v>42</v>
      </c>
      <c r="B10" s="667" t="s">
        <v>41</v>
      </c>
      <c r="C10" s="667"/>
      <c r="D10" s="667"/>
      <c r="E10" s="667"/>
      <c r="F10" s="667"/>
      <c r="G10" s="667"/>
      <c r="H10" s="667"/>
      <c r="I10" s="667"/>
      <c r="J10" s="667"/>
      <c r="K10" s="667"/>
      <c r="L10" s="667"/>
      <c r="M10" s="667"/>
      <c r="N10" s="667"/>
      <c r="O10" s="667"/>
      <c r="P10" s="667"/>
      <c r="Q10" s="667"/>
      <c r="R10" s="667"/>
      <c r="S10" s="667"/>
      <c r="T10" s="667"/>
      <c r="U10" s="667"/>
      <c r="V10" s="667"/>
      <c r="W10" s="667"/>
      <c r="X10" s="667"/>
      <c r="Y10" s="667"/>
      <c r="Z10" s="667"/>
      <c r="AA10" s="667"/>
      <c r="AB10" s="667"/>
      <c r="AC10" s="667"/>
      <c r="AD10" s="667"/>
      <c r="AE10" s="667"/>
      <c r="AF10" s="667"/>
      <c r="AG10" s="667"/>
      <c r="AH10" s="667"/>
      <c r="AI10" s="667"/>
      <c r="AJ10" s="667"/>
      <c r="AK10" s="667"/>
      <c r="AL10" s="667"/>
      <c r="AM10" s="667"/>
      <c r="AN10" s="667"/>
      <c r="AO10" s="667"/>
      <c r="AP10" s="667"/>
      <c r="AQ10" s="667"/>
      <c r="AR10" s="664"/>
      <c r="AS10" s="664"/>
    </row>
    <row r="11" spans="1:45" ht="15.5" x14ac:dyDescent="0.35">
      <c r="A11" s="342" t="s">
        <v>44</v>
      </c>
      <c r="B11" s="667" t="s">
        <v>111</v>
      </c>
      <c r="C11" s="667"/>
      <c r="D11" s="667"/>
      <c r="E11" s="667"/>
      <c r="F11" s="667"/>
      <c r="G11" s="667"/>
      <c r="H11" s="667"/>
      <c r="I11" s="667"/>
      <c r="J11" s="667"/>
      <c r="K11" s="667"/>
      <c r="L11" s="667"/>
      <c r="M11" s="667"/>
      <c r="N11" s="667"/>
      <c r="O11" s="667"/>
      <c r="P11" s="667"/>
      <c r="Q11" s="667"/>
      <c r="R11" s="667"/>
      <c r="S11" s="667"/>
      <c r="T11" s="667"/>
      <c r="U11" s="667"/>
      <c r="V11" s="667"/>
      <c r="W11" s="667"/>
      <c r="X11" s="667"/>
      <c r="Y11" s="667"/>
      <c r="Z11" s="667"/>
      <c r="AA11" s="667"/>
      <c r="AB11" s="667"/>
      <c r="AC11" s="667"/>
      <c r="AD11" s="667"/>
      <c r="AE11" s="667"/>
      <c r="AF11" s="667"/>
      <c r="AG11" s="667"/>
      <c r="AH11" s="667"/>
      <c r="AI11" s="667"/>
      <c r="AJ11" s="667"/>
      <c r="AK11" s="667"/>
      <c r="AL11" s="667"/>
      <c r="AM11" s="667"/>
      <c r="AN11" s="667"/>
      <c r="AO11" s="667"/>
      <c r="AP11" s="667"/>
      <c r="AQ11" s="667"/>
      <c r="AR11" s="664"/>
      <c r="AS11" s="664"/>
    </row>
    <row r="12" spans="1:45" ht="15.5" x14ac:dyDescent="0.35">
      <c r="A12" s="344" t="s">
        <v>46</v>
      </c>
      <c r="B12" s="661" t="s">
        <v>99</v>
      </c>
      <c r="C12" s="662"/>
      <c r="D12" s="662"/>
      <c r="E12" s="662"/>
      <c r="F12" s="662"/>
      <c r="G12" s="662"/>
      <c r="H12" s="662"/>
      <c r="I12" s="662"/>
      <c r="J12" s="662"/>
      <c r="K12" s="662"/>
      <c r="L12" s="662"/>
      <c r="M12" s="662"/>
      <c r="N12" s="662"/>
      <c r="O12" s="662"/>
      <c r="P12" s="662"/>
      <c r="Q12" s="662"/>
      <c r="R12" s="662"/>
      <c r="S12" s="662"/>
      <c r="T12" s="662"/>
      <c r="U12" s="662"/>
      <c r="V12" s="662"/>
      <c r="W12" s="662"/>
      <c r="X12" s="662"/>
      <c r="Y12" s="662"/>
      <c r="Z12" s="662"/>
      <c r="AA12" s="662"/>
      <c r="AB12" s="662"/>
      <c r="AC12" s="662"/>
      <c r="AD12" s="662"/>
      <c r="AE12" s="662"/>
      <c r="AF12" s="662"/>
      <c r="AG12" s="662"/>
      <c r="AH12" s="662"/>
      <c r="AI12" s="662"/>
      <c r="AJ12" s="662"/>
      <c r="AK12" s="662"/>
      <c r="AL12" s="662"/>
      <c r="AM12" s="662"/>
      <c r="AN12" s="662"/>
      <c r="AO12" s="662"/>
      <c r="AP12" s="662"/>
      <c r="AQ12" s="674"/>
      <c r="AR12" s="663"/>
      <c r="AS12" s="664"/>
    </row>
    <row r="13" spans="1:45" ht="15.75" customHeight="1" x14ac:dyDescent="0.35">
      <c r="A13" s="650" t="s">
        <v>48</v>
      </c>
      <c r="B13" s="651" t="s">
        <v>49</v>
      </c>
      <c r="C13" s="652" t="s">
        <v>50</v>
      </c>
      <c r="D13" s="653" t="s">
        <v>51</v>
      </c>
      <c r="E13" s="640" t="s">
        <v>52</v>
      </c>
      <c r="F13" s="641"/>
      <c r="G13" s="641"/>
      <c r="H13" s="641"/>
      <c r="I13" s="641"/>
      <c r="J13" s="641"/>
      <c r="K13" s="641"/>
      <c r="L13" s="641"/>
      <c r="M13" s="641"/>
      <c r="N13" s="640" t="s">
        <v>53</v>
      </c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0" t="s">
        <v>54</v>
      </c>
      <c r="AC13" s="641"/>
      <c r="AD13" s="641"/>
      <c r="AE13" s="641"/>
      <c r="AF13" s="641"/>
      <c r="AG13" s="654"/>
      <c r="AH13" s="665" t="s">
        <v>55</v>
      </c>
      <c r="AI13" s="665"/>
      <c r="AJ13" s="665"/>
      <c r="AK13" s="665"/>
      <c r="AL13" s="665"/>
      <c r="AM13" s="665"/>
      <c r="AN13" s="665"/>
      <c r="AO13" s="665"/>
      <c r="AP13" s="665"/>
      <c r="AQ13" s="665"/>
      <c r="AR13" s="644" t="s">
        <v>56</v>
      </c>
      <c r="AS13" s="644"/>
    </row>
    <row r="14" spans="1:45" ht="15.75" customHeight="1" x14ac:dyDescent="0.35">
      <c r="A14" s="650"/>
      <c r="B14" s="651"/>
      <c r="C14" s="652"/>
      <c r="D14" s="653"/>
      <c r="E14" s="642"/>
      <c r="F14" s="643"/>
      <c r="G14" s="643"/>
      <c r="H14" s="643"/>
      <c r="I14" s="643"/>
      <c r="J14" s="643"/>
      <c r="K14" s="643"/>
      <c r="L14" s="643"/>
      <c r="M14" s="643"/>
      <c r="N14" s="642"/>
      <c r="O14" s="643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  <c r="AA14" s="643"/>
      <c r="AB14" s="642"/>
      <c r="AC14" s="643"/>
      <c r="AD14" s="643"/>
      <c r="AE14" s="643"/>
      <c r="AF14" s="643"/>
      <c r="AG14" s="655"/>
      <c r="AH14" s="666"/>
      <c r="AI14" s="666"/>
      <c r="AJ14" s="666"/>
      <c r="AK14" s="666"/>
      <c r="AL14" s="666"/>
      <c r="AM14" s="666"/>
      <c r="AN14" s="666"/>
      <c r="AO14" s="666"/>
      <c r="AP14" s="666"/>
      <c r="AQ14" s="666"/>
      <c r="AR14" s="644"/>
      <c r="AS14" s="644"/>
    </row>
    <row r="15" spans="1:45" ht="24" customHeight="1" x14ac:dyDescent="0.35">
      <c r="A15" s="650"/>
      <c r="B15" s="651"/>
      <c r="C15" s="652"/>
      <c r="D15" s="423" t="s">
        <v>9</v>
      </c>
      <c r="E15" s="424" t="s">
        <v>1</v>
      </c>
      <c r="F15" s="425" t="s">
        <v>2</v>
      </c>
      <c r="G15" s="425" t="s">
        <v>3</v>
      </c>
      <c r="H15" s="425" t="s">
        <v>4</v>
      </c>
      <c r="I15" s="425" t="s">
        <v>5</v>
      </c>
      <c r="J15" s="425" t="s">
        <v>6</v>
      </c>
      <c r="K15" s="425" t="s">
        <v>7</v>
      </c>
      <c r="L15" s="425" t="s">
        <v>8</v>
      </c>
      <c r="M15" s="442" t="s">
        <v>9</v>
      </c>
      <c r="N15" s="424" t="s">
        <v>1</v>
      </c>
      <c r="O15" s="425" t="s">
        <v>2</v>
      </c>
      <c r="P15" s="425" t="s">
        <v>3</v>
      </c>
      <c r="Q15" s="425" t="s">
        <v>4</v>
      </c>
      <c r="R15" s="425" t="s">
        <v>5</v>
      </c>
      <c r="S15" s="425" t="s">
        <v>11</v>
      </c>
      <c r="T15" s="425" t="s">
        <v>12</v>
      </c>
      <c r="U15" s="425" t="s">
        <v>13</v>
      </c>
      <c r="V15" s="425" t="s">
        <v>14</v>
      </c>
      <c r="W15" s="425" t="s">
        <v>15</v>
      </c>
      <c r="X15" s="425" t="s">
        <v>6</v>
      </c>
      <c r="Y15" s="425" t="s">
        <v>7</v>
      </c>
      <c r="Z15" s="425" t="s">
        <v>8</v>
      </c>
      <c r="AA15" s="442" t="s">
        <v>9</v>
      </c>
      <c r="AB15" s="424" t="s">
        <v>1</v>
      </c>
      <c r="AC15" s="425" t="s">
        <v>2</v>
      </c>
      <c r="AD15" s="425" t="s">
        <v>6</v>
      </c>
      <c r="AE15" s="425" t="s">
        <v>7</v>
      </c>
      <c r="AF15" s="425" t="s">
        <v>8</v>
      </c>
      <c r="AG15" s="487" t="s">
        <v>9</v>
      </c>
      <c r="AH15" s="488" t="s">
        <v>1</v>
      </c>
      <c r="AI15" s="425" t="s">
        <v>2</v>
      </c>
      <c r="AJ15" s="425" t="s">
        <v>3</v>
      </c>
      <c r="AK15" s="425" t="s">
        <v>4</v>
      </c>
      <c r="AL15" s="425" t="s">
        <v>5</v>
      </c>
      <c r="AM15" s="425" t="s">
        <v>6</v>
      </c>
      <c r="AN15" s="425" t="s">
        <v>7</v>
      </c>
      <c r="AO15" s="425" t="s">
        <v>8</v>
      </c>
      <c r="AP15" s="505" t="s">
        <v>18</v>
      </c>
      <c r="AQ15" s="487" t="s">
        <v>9</v>
      </c>
      <c r="AR15" s="506" t="s">
        <v>57</v>
      </c>
      <c r="AS15" s="389" t="s">
        <v>58</v>
      </c>
    </row>
    <row r="16" spans="1:45" ht="24" customHeight="1" x14ac:dyDescent="0.35">
      <c r="A16" s="398" t="s">
        <v>59</v>
      </c>
      <c r="B16" s="426" t="s">
        <v>27</v>
      </c>
      <c r="C16" s="349" t="s">
        <v>60</v>
      </c>
      <c r="D16" s="521">
        <v>137</v>
      </c>
      <c r="E16" s="428">
        <v>64</v>
      </c>
      <c r="F16" s="429">
        <v>48</v>
      </c>
      <c r="G16" s="429">
        <v>75</v>
      </c>
      <c r="H16" s="429">
        <v>60</v>
      </c>
      <c r="I16" s="429">
        <v>71</v>
      </c>
      <c r="J16" s="443">
        <f t="shared" ref="J16:J30" si="0">SUM(E16:I16)</f>
        <v>318</v>
      </c>
      <c r="K16" s="444"/>
      <c r="L16" s="445">
        <v>100.89</v>
      </c>
      <c r="M16" s="476">
        <f t="shared" ref="M16:M30" si="1">J16-K16-L16</f>
        <v>217.11</v>
      </c>
      <c r="N16" s="447">
        <v>19</v>
      </c>
      <c r="O16" s="448">
        <v>19</v>
      </c>
      <c r="P16" s="448">
        <v>16</v>
      </c>
      <c r="Q16" s="448">
        <v>20</v>
      </c>
      <c r="R16" s="448">
        <v>19</v>
      </c>
      <c r="S16" s="448">
        <v>16</v>
      </c>
      <c r="T16" s="448">
        <v>20</v>
      </c>
      <c r="U16" s="448">
        <v>17</v>
      </c>
      <c r="V16" s="448">
        <v>19</v>
      </c>
      <c r="W16" s="448">
        <v>19</v>
      </c>
      <c r="X16" s="470">
        <f t="shared" ref="X16:X30" si="2">SUM(N16:W16)</f>
        <v>184</v>
      </c>
      <c r="Y16" s="474"/>
      <c r="Z16" s="475">
        <v>50.37</v>
      </c>
      <c r="AA16" s="476">
        <f t="shared" ref="AA16:AA30" si="3">X16-Y16-Z16</f>
        <v>133.63</v>
      </c>
      <c r="AB16" s="447">
        <v>43</v>
      </c>
      <c r="AC16" s="448">
        <v>42</v>
      </c>
      <c r="AD16" s="470">
        <f t="shared" ref="AD16:AD30" si="4">SUM(AB16:AC16)</f>
        <v>85</v>
      </c>
      <c r="AE16" s="474"/>
      <c r="AF16" s="445">
        <v>46.17</v>
      </c>
      <c r="AG16" s="480">
        <f t="shared" ref="AG16:AG30" si="5">AD16-AE16-AF16</f>
        <v>38.83</v>
      </c>
      <c r="AH16" s="534">
        <v>17</v>
      </c>
      <c r="AI16" s="491">
        <v>12</v>
      </c>
      <c r="AJ16" s="491">
        <v>20</v>
      </c>
      <c r="AK16" s="491">
        <v>15</v>
      </c>
      <c r="AL16" s="491">
        <v>19</v>
      </c>
      <c r="AM16" s="470">
        <f t="shared" ref="AM16:AM30" si="6">SUM(AH16:AL16)</f>
        <v>83</v>
      </c>
      <c r="AN16" s="492"/>
      <c r="AO16" s="445">
        <v>36.9</v>
      </c>
      <c r="AP16" s="507">
        <f t="shared" ref="AP16:AP30" si="7">AM16-AN16-AO16</f>
        <v>46.1</v>
      </c>
      <c r="AQ16" s="476">
        <f t="shared" ref="AQ16:AQ19" si="8">AP16</f>
        <v>46.1</v>
      </c>
      <c r="AR16" s="539">
        <f t="shared" ref="AR16:AR30" si="9">SUM(D16,M16,AA16,AG16,AQ16)</f>
        <v>572.67000000000007</v>
      </c>
      <c r="AS16" s="416" t="s">
        <v>61</v>
      </c>
    </row>
    <row r="17" spans="1:47" ht="24" customHeight="1" x14ac:dyDescent="0.35">
      <c r="A17" s="400" t="s">
        <v>112</v>
      </c>
      <c r="B17" s="430" t="s">
        <v>27</v>
      </c>
      <c r="C17" s="356" t="s">
        <v>113</v>
      </c>
      <c r="D17" s="436">
        <v>129</v>
      </c>
      <c r="E17" s="437">
        <v>55</v>
      </c>
      <c r="F17" s="438">
        <v>53</v>
      </c>
      <c r="G17" s="438">
        <v>74</v>
      </c>
      <c r="H17" s="438">
        <v>65</v>
      </c>
      <c r="I17" s="438">
        <v>70</v>
      </c>
      <c r="J17" s="449">
        <f t="shared" si="0"/>
        <v>317</v>
      </c>
      <c r="K17" s="462"/>
      <c r="L17" s="451">
        <v>108.44</v>
      </c>
      <c r="M17" s="528">
        <f t="shared" si="1"/>
        <v>208.56</v>
      </c>
      <c r="N17" s="453">
        <v>18</v>
      </c>
      <c r="O17" s="454">
        <v>20</v>
      </c>
      <c r="P17" s="454">
        <v>16</v>
      </c>
      <c r="Q17" s="454">
        <v>20</v>
      </c>
      <c r="R17" s="454">
        <v>19</v>
      </c>
      <c r="S17" s="454">
        <v>19</v>
      </c>
      <c r="T17" s="454">
        <v>20</v>
      </c>
      <c r="U17" s="454">
        <v>17</v>
      </c>
      <c r="V17" s="454">
        <v>17</v>
      </c>
      <c r="W17" s="454">
        <v>17</v>
      </c>
      <c r="X17" s="471">
        <f t="shared" si="2"/>
        <v>183</v>
      </c>
      <c r="Y17" s="477"/>
      <c r="Z17" s="478">
        <v>78.17</v>
      </c>
      <c r="AA17" s="480">
        <f t="shared" si="3"/>
        <v>104.83</v>
      </c>
      <c r="AB17" s="453">
        <v>46</v>
      </c>
      <c r="AC17" s="454">
        <v>47</v>
      </c>
      <c r="AD17" s="471">
        <f t="shared" si="4"/>
        <v>93</v>
      </c>
      <c r="AE17" s="477"/>
      <c r="AF17" s="451">
        <v>51.58</v>
      </c>
      <c r="AG17" s="479">
        <f t="shared" si="5"/>
        <v>41.42</v>
      </c>
      <c r="AH17" s="535">
        <v>16</v>
      </c>
      <c r="AI17" s="495">
        <v>12</v>
      </c>
      <c r="AJ17" s="501">
        <v>10</v>
      </c>
      <c r="AK17" s="495">
        <v>15</v>
      </c>
      <c r="AL17" s="495">
        <v>18</v>
      </c>
      <c r="AM17" s="471">
        <f t="shared" si="6"/>
        <v>71</v>
      </c>
      <c r="AN17" s="496"/>
      <c r="AO17" s="451">
        <v>46.18</v>
      </c>
      <c r="AP17" s="513">
        <f t="shared" si="7"/>
        <v>24.82</v>
      </c>
      <c r="AQ17" s="480">
        <v>0</v>
      </c>
      <c r="AR17" s="540">
        <f t="shared" si="9"/>
        <v>483.81</v>
      </c>
      <c r="AS17" s="418" t="s">
        <v>64</v>
      </c>
      <c r="AT17" s="404">
        <f t="shared" ref="AT17:AT29" si="10">AR17-AR$16</f>
        <v>-88.86000000000007</v>
      </c>
      <c r="AU17" s="404">
        <f t="shared" ref="AU17:AU29" si="11">AR17-AR16</f>
        <v>-88.86000000000007</v>
      </c>
    </row>
    <row r="18" spans="1:47" ht="24" customHeight="1" x14ac:dyDescent="0.35">
      <c r="A18" s="401" t="s">
        <v>73</v>
      </c>
      <c r="B18" s="430" t="s">
        <v>66</v>
      </c>
      <c r="C18" s="356" t="s">
        <v>74</v>
      </c>
      <c r="D18" s="431">
        <v>125</v>
      </c>
      <c r="E18" s="432">
        <v>50</v>
      </c>
      <c r="F18" s="433">
        <v>62</v>
      </c>
      <c r="G18" s="433">
        <v>62</v>
      </c>
      <c r="H18" s="433">
        <v>62</v>
      </c>
      <c r="I18" s="433">
        <v>59</v>
      </c>
      <c r="J18" s="449">
        <f t="shared" si="0"/>
        <v>295</v>
      </c>
      <c r="K18" s="450"/>
      <c r="L18" s="451">
        <v>119.61</v>
      </c>
      <c r="M18" s="480">
        <f t="shared" si="1"/>
        <v>175.39</v>
      </c>
      <c r="N18" s="453">
        <v>19</v>
      </c>
      <c r="O18" s="454">
        <v>18</v>
      </c>
      <c r="P18" s="454">
        <v>20</v>
      </c>
      <c r="Q18" s="454">
        <v>18</v>
      </c>
      <c r="R18" s="454">
        <v>19</v>
      </c>
      <c r="S18" s="454">
        <v>18</v>
      </c>
      <c r="T18" s="454">
        <v>18</v>
      </c>
      <c r="U18" s="454">
        <v>16</v>
      </c>
      <c r="V18" s="454">
        <v>18</v>
      </c>
      <c r="W18" s="454">
        <v>18</v>
      </c>
      <c r="X18" s="471">
        <f t="shared" si="2"/>
        <v>182</v>
      </c>
      <c r="Y18" s="477"/>
      <c r="Z18" s="478">
        <v>79.39</v>
      </c>
      <c r="AA18" s="480">
        <f t="shared" si="3"/>
        <v>102.61</v>
      </c>
      <c r="AB18" s="453">
        <v>47</v>
      </c>
      <c r="AC18" s="454">
        <v>41</v>
      </c>
      <c r="AD18" s="471">
        <f t="shared" si="4"/>
        <v>88</v>
      </c>
      <c r="AE18" s="477"/>
      <c r="AF18" s="451">
        <v>56.86</v>
      </c>
      <c r="AG18" s="480">
        <f t="shared" si="5"/>
        <v>31.14</v>
      </c>
      <c r="AH18" s="535">
        <v>18</v>
      </c>
      <c r="AI18" s="495">
        <v>15</v>
      </c>
      <c r="AJ18" s="495">
        <v>18</v>
      </c>
      <c r="AK18" s="495">
        <v>15</v>
      </c>
      <c r="AL18" s="495">
        <v>18</v>
      </c>
      <c r="AM18" s="471">
        <f t="shared" si="6"/>
        <v>84</v>
      </c>
      <c r="AN18" s="496"/>
      <c r="AO18" s="451">
        <v>52.63</v>
      </c>
      <c r="AP18" s="510">
        <f t="shared" si="7"/>
        <v>31.369999999999997</v>
      </c>
      <c r="AQ18" s="479">
        <f t="shared" si="8"/>
        <v>31.369999999999997</v>
      </c>
      <c r="AR18" s="541">
        <f t="shared" si="9"/>
        <v>465.51</v>
      </c>
      <c r="AS18" s="515" t="s">
        <v>69</v>
      </c>
      <c r="AT18" s="404">
        <f t="shared" si="10"/>
        <v>-107.16000000000008</v>
      </c>
      <c r="AU18" s="404">
        <f t="shared" si="11"/>
        <v>-18.300000000000011</v>
      </c>
    </row>
    <row r="19" spans="1:47" ht="24" customHeight="1" x14ac:dyDescent="0.35">
      <c r="A19" s="401" t="s">
        <v>62</v>
      </c>
      <c r="B19" s="430" t="s">
        <v>27</v>
      </c>
      <c r="C19" s="356" t="s">
        <v>63</v>
      </c>
      <c r="D19" s="434">
        <v>131</v>
      </c>
      <c r="E19" s="432">
        <v>52</v>
      </c>
      <c r="F19" s="433">
        <v>66</v>
      </c>
      <c r="G19" s="433">
        <v>74</v>
      </c>
      <c r="H19" s="433">
        <v>38</v>
      </c>
      <c r="I19" s="433">
        <v>57</v>
      </c>
      <c r="J19" s="449">
        <f t="shared" si="0"/>
        <v>287</v>
      </c>
      <c r="K19" s="450"/>
      <c r="L19" s="451">
        <v>127.38</v>
      </c>
      <c r="M19" s="480">
        <f t="shared" si="1"/>
        <v>159.62</v>
      </c>
      <c r="N19" s="453">
        <v>18</v>
      </c>
      <c r="O19" s="454">
        <v>20</v>
      </c>
      <c r="P19" s="454">
        <v>17</v>
      </c>
      <c r="Q19" s="454">
        <v>20</v>
      </c>
      <c r="R19" s="454">
        <v>19</v>
      </c>
      <c r="S19" s="454">
        <v>18</v>
      </c>
      <c r="T19" s="454">
        <v>19</v>
      </c>
      <c r="U19" s="454">
        <v>18</v>
      </c>
      <c r="V19" s="454">
        <v>19</v>
      </c>
      <c r="W19" s="454">
        <v>18</v>
      </c>
      <c r="X19" s="471">
        <f t="shared" si="2"/>
        <v>186</v>
      </c>
      <c r="Y19" s="477"/>
      <c r="Z19" s="478">
        <v>82.81</v>
      </c>
      <c r="AA19" s="480">
        <f t="shared" si="3"/>
        <v>103.19</v>
      </c>
      <c r="AB19" s="453">
        <v>48</v>
      </c>
      <c r="AC19" s="454">
        <v>44</v>
      </c>
      <c r="AD19" s="471">
        <f t="shared" si="4"/>
        <v>92</v>
      </c>
      <c r="AE19" s="477"/>
      <c r="AF19" s="451">
        <v>50.36</v>
      </c>
      <c r="AG19" s="528">
        <f t="shared" si="5"/>
        <v>41.64</v>
      </c>
      <c r="AH19" s="535">
        <v>18</v>
      </c>
      <c r="AI19" s="495">
        <v>14</v>
      </c>
      <c r="AJ19" s="495">
        <v>18</v>
      </c>
      <c r="AK19" s="495">
        <v>2</v>
      </c>
      <c r="AL19" s="495">
        <v>18</v>
      </c>
      <c r="AM19" s="471">
        <f t="shared" si="6"/>
        <v>70</v>
      </c>
      <c r="AN19" s="496"/>
      <c r="AO19" s="451">
        <v>46.31</v>
      </c>
      <c r="AP19" s="510">
        <f t="shared" si="7"/>
        <v>23.689999999999998</v>
      </c>
      <c r="AQ19" s="480">
        <f t="shared" si="8"/>
        <v>23.689999999999998</v>
      </c>
      <c r="AR19" s="542">
        <f t="shared" si="9"/>
        <v>459.14</v>
      </c>
      <c r="AS19" s="405" t="s">
        <v>72</v>
      </c>
      <c r="AT19" s="404">
        <f t="shared" si="10"/>
        <v>-113.53000000000009</v>
      </c>
      <c r="AU19" s="404">
        <f t="shared" si="11"/>
        <v>-6.3700000000000045</v>
      </c>
    </row>
    <row r="20" spans="1:47" ht="24" customHeight="1" x14ac:dyDescent="0.35">
      <c r="A20" s="401" t="s">
        <v>114</v>
      </c>
      <c r="B20" s="430" t="s">
        <v>115</v>
      </c>
      <c r="C20" s="356" t="s">
        <v>116</v>
      </c>
      <c r="D20" s="431">
        <v>125</v>
      </c>
      <c r="E20" s="432">
        <v>62</v>
      </c>
      <c r="F20" s="433">
        <v>57</v>
      </c>
      <c r="G20" s="433">
        <v>71</v>
      </c>
      <c r="H20" s="433">
        <v>54</v>
      </c>
      <c r="I20" s="433">
        <v>64</v>
      </c>
      <c r="J20" s="449">
        <f t="shared" si="0"/>
        <v>308</v>
      </c>
      <c r="K20" s="450"/>
      <c r="L20" s="451">
        <v>126.28</v>
      </c>
      <c r="M20" s="479">
        <f t="shared" si="1"/>
        <v>181.72</v>
      </c>
      <c r="N20" s="453">
        <v>17</v>
      </c>
      <c r="O20" s="454">
        <v>15</v>
      </c>
      <c r="P20" s="454">
        <v>16</v>
      </c>
      <c r="Q20" s="454">
        <v>20</v>
      </c>
      <c r="R20" s="454">
        <v>20</v>
      </c>
      <c r="S20" s="454">
        <v>19</v>
      </c>
      <c r="T20" s="454">
        <v>20</v>
      </c>
      <c r="U20" s="454">
        <v>20</v>
      </c>
      <c r="V20" s="454">
        <v>19</v>
      </c>
      <c r="W20" s="454">
        <v>19</v>
      </c>
      <c r="X20" s="471">
        <f t="shared" si="2"/>
        <v>185</v>
      </c>
      <c r="Y20" s="477"/>
      <c r="Z20" s="478">
        <v>63.17</v>
      </c>
      <c r="AA20" s="528">
        <f t="shared" si="3"/>
        <v>121.83</v>
      </c>
      <c r="AB20" s="453">
        <v>41</v>
      </c>
      <c r="AC20" s="454">
        <v>40</v>
      </c>
      <c r="AD20" s="471">
        <f t="shared" si="4"/>
        <v>81</v>
      </c>
      <c r="AE20" s="477"/>
      <c r="AF20" s="451">
        <v>53.37</v>
      </c>
      <c r="AG20" s="480">
        <f t="shared" si="5"/>
        <v>27.630000000000003</v>
      </c>
      <c r="AH20" s="535">
        <v>20</v>
      </c>
      <c r="AI20" s="495">
        <v>13</v>
      </c>
      <c r="AJ20" s="495">
        <v>18</v>
      </c>
      <c r="AK20" s="495">
        <v>18</v>
      </c>
      <c r="AL20" s="501">
        <v>9</v>
      </c>
      <c r="AM20" s="471">
        <f t="shared" si="6"/>
        <v>78</v>
      </c>
      <c r="AN20" s="496"/>
      <c r="AO20" s="451">
        <v>43.12</v>
      </c>
      <c r="AP20" s="513">
        <f t="shared" si="7"/>
        <v>34.880000000000003</v>
      </c>
      <c r="AQ20" s="480">
        <v>0</v>
      </c>
      <c r="AR20" s="542">
        <f t="shared" si="9"/>
        <v>456.18</v>
      </c>
      <c r="AS20" s="405" t="s">
        <v>75</v>
      </c>
      <c r="AT20" s="404">
        <f t="shared" si="10"/>
        <v>-116.49000000000007</v>
      </c>
      <c r="AU20" s="404">
        <f t="shared" si="11"/>
        <v>-2.9599999999999795</v>
      </c>
    </row>
    <row r="21" spans="1:47" ht="24" customHeight="1" x14ac:dyDescent="0.35">
      <c r="A21" s="401" t="s">
        <v>45</v>
      </c>
      <c r="B21" s="430" t="s">
        <v>27</v>
      </c>
      <c r="C21" s="356" t="s">
        <v>76</v>
      </c>
      <c r="D21" s="434">
        <v>131</v>
      </c>
      <c r="E21" s="432">
        <v>59</v>
      </c>
      <c r="F21" s="433">
        <v>52</v>
      </c>
      <c r="G21" s="433">
        <v>43</v>
      </c>
      <c r="H21" s="433">
        <v>51</v>
      </c>
      <c r="I21" s="433">
        <v>59</v>
      </c>
      <c r="J21" s="449">
        <f t="shared" si="0"/>
        <v>264</v>
      </c>
      <c r="K21" s="450"/>
      <c r="L21" s="451">
        <v>126.03</v>
      </c>
      <c r="M21" s="480">
        <f t="shared" si="1"/>
        <v>137.97</v>
      </c>
      <c r="N21" s="453">
        <v>20</v>
      </c>
      <c r="O21" s="454">
        <v>9</v>
      </c>
      <c r="P21" s="454">
        <v>12</v>
      </c>
      <c r="Q21" s="454">
        <v>20</v>
      </c>
      <c r="R21" s="454">
        <v>19</v>
      </c>
      <c r="S21" s="454">
        <v>17</v>
      </c>
      <c r="T21" s="454">
        <v>17</v>
      </c>
      <c r="U21" s="454">
        <v>18</v>
      </c>
      <c r="V21" s="454">
        <v>17</v>
      </c>
      <c r="W21" s="454">
        <v>18</v>
      </c>
      <c r="X21" s="471">
        <f t="shared" si="2"/>
        <v>167</v>
      </c>
      <c r="Y21" s="477"/>
      <c r="Z21" s="478">
        <v>64.459999999999994</v>
      </c>
      <c r="AA21" s="480">
        <f t="shared" si="3"/>
        <v>102.54</v>
      </c>
      <c r="AB21" s="453">
        <v>48</v>
      </c>
      <c r="AC21" s="454">
        <v>43</v>
      </c>
      <c r="AD21" s="471">
        <f t="shared" si="4"/>
        <v>91</v>
      </c>
      <c r="AE21" s="477"/>
      <c r="AF21" s="451">
        <v>56.78</v>
      </c>
      <c r="AG21" s="480">
        <f t="shared" si="5"/>
        <v>34.22</v>
      </c>
      <c r="AH21" s="535">
        <v>18</v>
      </c>
      <c r="AI21" s="495">
        <v>18</v>
      </c>
      <c r="AJ21" s="495">
        <v>19</v>
      </c>
      <c r="AK21" s="495">
        <v>13</v>
      </c>
      <c r="AL21" s="495">
        <v>18</v>
      </c>
      <c r="AM21" s="471">
        <f t="shared" si="6"/>
        <v>86</v>
      </c>
      <c r="AN21" s="496"/>
      <c r="AO21" s="451">
        <v>47.52</v>
      </c>
      <c r="AP21" s="510">
        <f t="shared" si="7"/>
        <v>38.479999999999997</v>
      </c>
      <c r="AQ21" s="528">
        <f>AP21</f>
        <v>38.479999999999997</v>
      </c>
      <c r="AR21" s="542">
        <f t="shared" si="9"/>
        <v>444.21000000000004</v>
      </c>
      <c r="AS21" s="405" t="s">
        <v>77</v>
      </c>
      <c r="AT21" s="404">
        <f t="shared" si="10"/>
        <v>-128.46000000000004</v>
      </c>
      <c r="AU21" s="404">
        <f t="shared" si="11"/>
        <v>-11.96999999999997</v>
      </c>
    </row>
    <row r="22" spans="1:47" ht="24" customHeight="1" x14ac:dyDescent="0.35">
      <c r="A22" s="401" t="s">
        <v>84</v>
      </c>
      <c r="B22" s="430" t="s">
        <v>66</v>
      </c>
      <c r="C22" s="356" t="s">
        <v>85</v>
      </c>
      <c r="D22" s="434">
        <v>131</v>
      </c>
      <c r="E22" s="432">
        <v>53</v>
      </c>
      <c r="F22" s="433">
        <v>65</v>
      </c>
      <c r="G22" s="433">
        <v>72</v>
      </c>
      <c r="H22" s="433">
        <v>63</v>
      </c>
      <c r="I22" s="433">
        <v>52</v>
      </c>
      <c r="J22" s="449">
        <f t="shared" si="0"/>
        <v>305</v>
      </c>
      <c r="K22" s="450"/>
      <c r="L22" s="451">
        <v>130.22999999999999</v>
      </c>
      <c r="M22" s="480">
        <f t="shared" si="1"/>
        <v>174.77</v>
      </c>
      <c r="N22" s="453">
        <v>19</v>
      </c>
      <c r="O22" s="454">
        <v>19</v>
      </c>
      <c r="P22" s="454">
        <v>17</v>
      </c>
      <c r="Q22" s="454">
        <v>20</v>
      </c>
      <c r="R22" s="454">
        <v>19</v>
      </c>
      <c r="S22" s="454">
        <v>17</v>
      </c>
      <c r="T22" s="454">
        <v>18</v>
      </c>
      <c r="U22" s="454">
        <v>17</v>
      </c>
      <c r="V22" s="454">
        <v>19</v>
      </c>
      <c r="W22" s="454">
        <v>17</v>
      </c>
      <c r="X22" s="471">
        <f t="shared" si="2"/>
        <v>182</v>
      </c>
      <c r="Y22" s="477"/>
      <c r="Z22" s="478">
        <v>74.37</v>
      </c>
      <c r="AA22" s="480">
        <f t="shared" si="3"/>
        <v>107.63</v>
      </c>
      <c r="AB22" s="453">
        <v>48</v>
      </c>
      <c r="AC22" s="454">
        <v>43</v>
      </c>
      <c r="AD22" s="471">
        <f t="shared" si="4"/>
        <v>91</v>
      </c>
      <c r="AE22" s="477"/>
      <c r="AF22" s="451">
        <v>65.03</v>
      </c>
      <c r="AG22" s="480">
        <f t="shared" si="5"/>
        <v>25.97</v>
      </c>
      <c r="AH22" s="536">
        <v>8</v>
      </c>
      <c r="AI22" s="501">
        <v>15</v>
      </c>
      <c r="AJ22" s="501">
        <v>9</v>
      </c>
      <c r="AK22" s="495">
        <v>15</v>
      </c>
      <c r="AL22" s="495">
        <v>14</v>
      </c>
      <c r="AM22" s="471">
        <f t="shared" si="6"/>
        <v>61</v>
      </c>
      <c r="AN22" s="496"/>
      <c r="AO22" s="451">
        <v>46.42</v>
      </c>
      <c r="AP22" s="513">
        <f t="shared" si="7"/>
        <v>14.579999999999998</v>
      </c>
      <c r="AQ22" s="480">
        <v>0</v>
      </c>
      <c r="AR22" s="542">
        <f t="shared" si="9"/>
        <v>439.37</v>
      </c>
      <c r="AS22" s="405" t="s">
        <v>80</v>
      </c>
      <c r="AT22" s="404">
        <f t="shared" si="10"/>
        <v>-133.30000000000007</v>
      </c>
      <c r="AU22" s="404">
        <f t="shared" si="11"/>
        <v>-4.8400000000000318</v>
      </c>
    </row>
    <row r="23" spans="1:47" ht="24" customHeight="1" x14ac:dyDescent="0.35">
      <c r="A23" s="401" t="s">
        <v>117</v>
      </c>
      <c r="B23" s="430" t="s">
        <v>27</v>
      </c>
      <c r="C23" s="356" t="s">
        <v>118</v>
      </c>
      <c r="D23" s="431">
        <v>112</v>
      </c>
      <c r="E23" s="432">
        <v>48</v>
      </c>
      <c r="F23" s="433">
        <v>54</v>
      </c>
      <c r="G23" s="433">
        <v>63</v>
      </c>
      <c r="H23" s="433">
        <v>47</v>
      </c>
      <c r="I23" s="433">
        <v>75</v>
      </c>
      <c r="J23" s="449">
        <f t="shared" si="0"/>
        <v>287</v>
      </c>
      <c r="K23" s="450"/>
      <c r="L23" s="451">
        <v>119.02</v>
      </c>
      <c r="M23" s="480">
        <f t="shared" si="1"/>
        <v>167.98000000000002</v>
      </c>
      <c r="N23" s="453">
        <v>19</v>
      </c>
      <c r="O23" s="454">
        <v>20</v>
      </c>
      <c r="P23" s="454">
        <v>9</v>
      </c>
      <c r="Q23" s="454">
        <v>18</v>
      </c>
      <c r="R23" s="454">
        <v>17</v>
      </c>
      <c r="S23" s="454">
        <v>11</v>
      </c>
      <c r="T23" s="454">
        <v>20</v>
      </c>
      <c r="U23" s="454">
        <v>17</v>
      </c>
      <c r="V23" s="454">
        <v>19</v>
      </c>
      <c r="W23" s="454">
        <v>18</v>
      </c>
      <c r="X23" s="471">
        <f t="shared" si="2"/>
        <v>168</v>
      </c>
      <c r="Y23" s="477"/>
      <c r="Z23" s="478">
        <v>65.099999999999994</v>
      </c>
      <c r="AA23" s="480">
        <f t="shared" si="3"/>
        <v>102.9</v>
      </c>
      <c r="AB23" s="453">
        <v>44</v>
      </c>
      <c r="AC23" s="454">
        <v>49</v>
      </c>
      <c r="AD23" s="471">
        <f t="shared" si="4"/>
        <v>93</v>
      </c>
      <c r="AE23" s="477"/>
      <c r="AF23" s="451">
        <v>48.55</v>
      </c>
      <c r="AG23" s="476">
        <f t="shared" si="5"/>
        <v>44.45</v>
      </c>
      <c r="AH23" s="536">
        <v>9</v>
      </c>
      <c r="AI23" s="501">
        <v>5</v>
      </c>
      <c r="AJ23" s="495">
        <v>20</v>
      </c>
      <c r="AK23" s="495">
        <v>12</v>
      </c>
      <c r="AL23" s="495">
        <v>19</v>
      </c>
      <c r="AM23" s="471">
        <f t="shared" si="6"/>
        <v>65</v>
      </c>
      <c r="AN23" s="496"/>
      <c r="AO23" s="451">
        <v>38.51</v>
      </c>
      <c r="AP23" s="513">
        <f t="shared" si="7"/>
        <v>26.490000000000002</v>
      </c>
      <c r="AQ23" s="480">
        <v>0</v>
      </c>
      <c r="AR23" s="542">
        <f t="shared" si="9"/>
        <v>427.33</v>
      </c>
      <c r="AS23" s="405" t="s">
        <v>83</v>
      </c>
      <c r="AT23" s="404">
        <f t="shared" si="10"/>
        <v>-145.34000000000009</v>
      </c>
      <c r="AU23" s="404">
        <f t="shared" si="11"/>
        <v>-12.04000000000002</v>
      </c>
    </row>
    <row r="24" spans="1:47" ht="24" customHeight="1" x14ac:dyDescent="0.35">
      <c r="A24" s="400" t="s">
        <v>119</v>
      </c>
      <c r="B24" s="430" t="s">
        <v>66</v>
      </c>
      <c r="C24" s="356" t="s">
        <v>120</v>
      </c>
      <c r="D24" s="431">
        <v>95</v>
      </c>
      <c r="E24" s="432">
        <v>53</v>
      </c>
      <c r="F24" s="433">
        <v>40</v>
      </c>
      <c r="G24" s="433">
        <v>67</v>
      </c>
      <c r="H24" s="433">
        <v>36</v>
      </c>
      <c r="I24" s="433">
        <v>63</v>
      </c>
      <c r="J24" s="449">
        <f t="shared" si="0"/>
        <v>259</v>
      </c>
      <c r="K24" s="450"/>
      <c r="L24" s="451">
        <v>105.51</v>
      </c>
      <c r="M24" s="480">
        <f t="shared" si="1"/>
        <v>153.49</v>
      </c>
      <c r="N24" s="453">
        <v>20</v>
      </c>
      <c r="O24" s="454">
        <v>19</v>
      </c>
      <c r="P24" s="454">
        <v>17</v>
      </c>
      <c r="Q24" s="454">
        <v>19</v>
      </c>
      <c r="R24" s="454">
        <v>20</v>
      </c>
      <c r="S24" s="454">
        <v>19</v>
      </c>
      <c r="T24" s="454">
        <v>19</v>
      </c>
      <c r="U24" s="454">
        <v>19</v>
      </c>
      <c r="V24" s="454">
        <v>19</v>
      </c>
      <c r="W24" s="454">
        <v>19</v>
      </c>
      <c r="X24" s="471">
        <f t="shared" si="2"/>
        <v>190</v>
      </c>
      <c r="Y24" s="477"/>
      <c r="Z24" s="478">
        <v>74.14</v>
      </c>
      <c r="AA24" s="479">
        <f t="shared" si="3"/>
        <v>115.86</v>
      </c>
      <c r="AB24" s="453">
        <v>45</v>
      </c>
      <c r="AC24" s="454">
        <v>45</v>
      </c>
      <c r="AD24" s="471">
        <f t="shared" si="4"/>
        <v>90</v>
      </c>
      <c r="AE24" s="477"/>
      <c r="AF24" s="451">
        <v>53.49</v>
      </c>
      <c r="AG24" s="480">
        <f t="shared" si="5"/>
        <v>36.51</v>
      </c>
      <c r="AH24" s="535">
        <v>16</v>
      </c>
      <c r="AI24" s="495">
        <v>15</v>
      </c>
      <c r="AJ24" s="501">
        <v>9</v>
      </c>
      <c r="AK24" s="495">
        <v>14</v>
      </c>
      <c r="AL24" s="501">
        <v>9</v>
      </c>
      <c r="AM24" s="471">
        <f t="shared" si="6"/>
        <v>63</v>
      </c>
      <c r="AN24" s="496"/>
      <c r="AO24" s="451">
        <v>43.03</v>
      </c>
      <c r="AP24" s="513">
        <f t="shared" si="7"/>
        <v>19.97</v>
      </c>
      <c r="AQ24" s="480">
        <v>0</v>
      </c>
      <c r="AR24" s="542">
        <f t="shared" si="9"/>
        <v>400.86</v>
      </c>
      <c r="AS24" s="405" t="s">
        <v>86</v>
      </c>
      <c r="AT24" s="404">
        <f t="shared" si="10"/>
        <v>-171.81000000000006</v>
      </c>
      <c r="AU24" s="404">
        <f t="shared" si="11"/>
        <v>-26.46999999999997</v>
      </c>
    </row>
    <row r="25" spans="1:47" ht="24" customHeight="1" x14ac:dyDescent="0.35">
      <c r="A25" s="401" t="s">
        <v>70</v>
      </c>
      <c r="B25" s="426" t="s">
        <v>27</v>
      </c>
      <c r="C25" s="356" t="s">
        <v>71</v>
      </c>
      <c r="D25" s="431">
        <v>82</v>
      </c>
      <c r="E25" s="432">
        <v>45</v>
      </c>
      <c r="F25" s="433">
        <v>61</v>
      </c>
      <c r="G25" s="433">
        <v>58</v>
      </c>
      <c r="H25" s="433">
        <v>56</v>
      </c>
      <c r="I25" s="433">
        <v>55</v>
      </c>
      <c r="J25" s="449">
        <f t="shared" si="0"/>
        <v>275</v>
      </c>
      <c r="K25" s="450"/>
      <c r="L25" s="451">
        <v>110.14</v>
      </c>
      <c r="M25" s="480">
        <f t="shared" si="1"/>
        <v>164.86</v>
      </c>
      <c r="N25" s="453">
        <v>19</v>
      </c>
      <c r="O25" s="454">
        <v>18</v>
      </c>
      <c r="P25" s="454">
        <v>16</v>
      </c>
      <c r="Q25" s="454">
        <v>20</v>
      </c>
      <c r="R25" s="454">
        <v>18</v>
      </c>
      <c r="S25" s="454">
        <v>16</v>
      </c>
      <c r="T25" s="454">
        <v>19</v>
      </c>
      <c r="U25" s="454">
        <v>19</v>
      </c>
      <c r="V25" s="454">
        <v>17</v>
      </c>
      <c r="W25" s="454">
        <v>20</v>
      </c>
      <c r="X25" s="471">
        <f t="shared" si="2"/>
        <v>182</v>
      </c>
      <c r="Y25" s="477"/>
      <c r="Z25" s="478">
        <v>68.48</v>
      </c>
      <c r="AA25" s="480">
        <f t="shared" si="3"/>
        <v>113.52</v>
      </c>
      <c r="AB25" s="453">
        <v>43</v>
      </c>
      <c r="AC25" s="454">
        <v>46</v>
      </c>
      <c r="AD25" s="471">
        <f t="shared" si="4"/>
        <v>89</v>
      </c>
      <c r="AE25" s="477"/>
      <c r="AF25" s="451">
        <v>48.98</v>
      </c>
      <c r="AG25" s="480">
        <f t="shared" si="5"/>
        <v>40.020000000000003</v>
      </c>
      <c r="AH25" s="536">
        <v>9</v>
      </c>
      <c r="AI25" s="501">
        <v>7</v>
      </c>
      <c r="AJ25" s="501">
        <v>8</v>
      </c>
      <c r="AK25" s="495">
        <v>14</v>
      </c>
      <c r="AL25" s="501">
        <v>10</v>
      </c>
      <c r="AM25" s="471">
        <f t="shared" si="6"/>
        <v>48</v>
      </c>
      <c r="AN25" s="496"/>
      <c r="AO25" s="451">
        <v>41.61</v>
      </c>
      <c r="AP25" s="513">
        <f t="shared" si="7"/>
        <v>6.3900000000000006</v>
      </c>
      <c r="AQ25" s="480">
        <v>0</v>
      </c>
      <c r="AR25" s="542">
        <f t="shared" si="9"/>
        <v>400.4</v>
      </c>
      <c r="AS25" s="405" t="s">
        <v>89</v>
      </c>
      <c r="AT25" s="404">
        <f t="shared" si="10"/>
        <v>-172.2700000000001</v>
      </c>
      <c r="AU25" s="404">
        <f t="shared" si="11"/>
        <v>-0.46000000000003638</v>
      </c>
    </row>
    <row r="26" spans="1:47" ht="24" customHeight="1" x14ac:dyDescent="0.35">
      <c r="A26" s="401" t="s">
        <v>121</v>
      </c>
      <c r="B26" s="426" t="s">
        <v>27</v>
      </c>
      <c r="C26" s="356" t="s">
        <v>122</v>
      </c>
      <c r="D26" s="431">
        <v>114</v>
      </c>
      <c r="E26" s="432">
        <v>43</v>
      </c>
      <c r="F26" s="433">
        <v>52</v>
      </c>
      <c r="G26" s="433">
        <v>64</v>
      </c>
      <c r="H26" s="433">
        <v>48</v>
      </c>
      <c r="I26" s="433">
        <v>59</v>
      </c>
      <c r="J26" s="449">
        <f t="shared" si="0"/>
        <v>266</v>
      </c>
      <c r="K26" s="450"/>
      <c r="L26" s="451">
        <v>134.97</v>
      </c>
      <c r="M26" s="480">
        <f t="shared" si="1"/>
        <v>131.03</v>
      </c>
      <c r="N26" s="453">
        <v>19</v>
      </c>
      <c r="O26" s="454">
        <v>19</v>
      </c>
      <c r="P26" s="454">
        <v>12</v>
      </c>
      <c r="Q26" s="454">
        <v>19</v>
      </c>
      <c r="R26" s="454">
        <v>20</v>
      </c>
      <c r="S26" s="454">
        <v>16</v>
      </c>
      <c r="T26" s="454">
        <v>18</v>
      </c>
      <c r="U26" s="454">
        <v>17</v>
      </c>
      <c r="V26" s="454">
        <v>18</v>
      </c>
      <c r="W26" s="454">
        <v>16</v>
      </c>
      <c r="X26" s="471">
        <f t="shared" si="2"/>
        <v>174</v>
      </c>
      <c r="Y26" s="477"/>
      <c r="Z26" s="451">
        <v>69.44</v>
      </c>
      <c r="AA26" s="480">
        <f t="shared" si="3"/>
        <v>104.56</v>
      </c>
      <c r="AB26" s="453">
        <v>46</v>
      </c>
      <c r="AC26" s="454">
        <v>43</v>
      </c>
      <c r="AD26" s="471">
        <f t="shared" si="4"/>
        <v>89</v>
      </c>
      <c r="AE26" s="477"/>
      <c r="AF26" s="451">
        <v>54.24</v>
      </c>
      <c r="AG26" s="480">
        <f t="shared" si="5"/>
        <v>34.76</v>
      </c>
      <c r="AH26" s="535">
        <v>15</v>
      </c>
      <c r="AI26" s="501">
        <v>8</v>
      </c>
      <c r="AJ26" s="495">
        <v>19</v>
      </c>
      <c r="AK26" s="501">
        <v>9</v>
      </c>
      <c r="AL26" s="495">
        <v>18</v>
      </c>
      <c r="AM26" s="471">
        <f t="shared" si="6"/>
        <v>69</v>
      </c>
      <c r="AN26" s="496"/>
      <c r="AO26" s="451">
        <v>49.11</v>
      </c>
      <c r="AP26" s="513">
        <f t="shared" si="7"/>
        <v>19.89</v>
      </c>
      <c r="AQ26" s="480">
        <v>0</v>
      </c>
      <c r="AR26" s="542">
        <f t="shared" si="9"/>
        <v>384.35</v>
      </c>
      <c r="AS26" s="405" t="s">
        <v>92</v>
      </c>
      <c r="AT26" s="404">
        <f t="shared" si="10"/>
        <v>-188.32000000000005</v>
      </c>
      <c r="AU26" s="404">
        <f t="shared" si="11"/>
        <v>-16.049999999999955</v>
      </c>
    </row>
    <row r="27" spans="1:47" ht="24" customHeight="1" x14ac:dyDescent="0.35">
      <c r="A27" s="398" t="s">
        <v>78</v>
      </c>
      <c r="B27" s="430" t="s">
        <v>27</v>
      </c>
      <c r="C27" s="349" t="s">
        <v>79</v>
      </c>
      <c r="D27" s="431">
        <v>96</v>
      </c>
      <c r="E27" s="432">
        <v>43</v>
      </c>
      <c r="F27" s="433">
        <v>60</v>
      </c>
      <c r="G27" s="433">
        <v>74</v>
      </c>
      <c r="H27" s="433">
        <v>44</v>
      </c>
      <c r="I27" s="433">
        <v>57</v>
      </c>
      <c r="J27" s="449">
        <f t="shared" si="0"/>
        <v>278</v>
      </c>
      <c r="K27" s="450"/>
      <c r="L27" s="451">
        <v>109.43</v>
      </c>
      <c r="M27" s="480">
        <f t="shared" si="1"/>
        <v>168.57</v>
      </c>
      <c r="N27" s="453">
        <v>19</v>
      </c>
      <c r="O27" s="454">
        <v>20</v>
      </c>
      <c r="P27" s="454">
        <v>10</v>
      </c>
      <c r="Q27" s="454">
        <v>17</v>
      </c>
      <c r="R27" s="454">
        <v>19</v>
      </c>
      <c r="S27" s="454">
        <v>14</v>
      </c>
      <c r="T27" s="454">
        <v>20</v>
      </c>
      <c r="U27" s="454">
        <v>17</v>
      </c>
      <c r="V27" s="454">
        <v>10</v>
      </c>
      <c r="W27" s="454">
        <v>6</v>
      </c>
      <c r="X27" s="471">
        <f t="shared" si="2"/>
        <v>152</v>
      </c>
      <c r="Y27" s="477"/>
      <c r="Z27" s="478">
        <v>84.01</v>
      </c>
      <c r="AA27" s="480">
        <f t="shared" si="3"/>
        <v>67.989999999999995</v>
      </c>
      <c r="AB27" s="453">
        <v>44</v>
      </c>
      <c r="AC27" s="454">
        <v>40</v>
      </c>
      <c r="AD27" s="471">
        <f t="shared" si="4"/>
        <v>84</v>
      </c>
      <c r="AE27" s="477"/>
      <c r="AF27" s="451">
        <v>42.88</v>
      </c>
      <c r="AG27" s="480">
        <f t="shared" si="5"/>
        <v>41.12</v>
      </c>
      <c r="AH27" s="535">
        <v>19</v>
      </c>
      <c r="AI27" s="501">
        <v>6</v>
      </c>
      <c r="AJ27" s="495">
        <v>20</v>
      </c>
      <c r="AK27" s="495">
        <v>14</v>
      </c>
      <c r="AL27" s="495">
        <v>18</v>
      </c>
      <c r="AM27" s="471">
        <f t="shared" si="6"/>
        <v>77</v>
      </c>
      <c r="AN27" s="496"/>
      <c r="AO27" s="451">
        <v>34.83</v>
      </c>
      <c r="AP27" s="513">
        <f t="shared" si="7"/>
        <v>42.17</v>
      </c>
      <c r="AQ27" s="480">
        <v>0</v>
      </c>
      <c r="AR27" s="542">
        <f t="shared" si="9"/>
        <v>373.68</v>
      </c>
      <c r="AS27" s="405" t="s">
        <v>123</v>
      </c>
      <c r="AT27" s="404">
        <f t="shared" si="10"/>
        <v>-198.99000000000007</v>
      </c>
      <c r="AU27" s="404">
        <f t="shared" si="11"/>
        <v>-10.670000000000016</v>
      </c>
    </row>
    <row r="28" spans="1:47" ht="24" customHeight="1" x14ac:dyDescent="0.35">
      <c r="A28" s="401" t="s">
        <v>81</v>
      </c>
      <c r="B28" s="426" t="s">
        <v>27</v>
      </c>
      <c r="C28" s="356" t="s">
        <v>82</v>
      </c>
      <c r="D28" s="431">
        <v>109</v>
      </c>
      <c r="E28" s="432">
        <v>52</v>
      </c>
      <c r="F28" s="433">
        <v>52</v>
      </c>
      <c r="G28" s="433">
        <v>73</v>
      </c>
      <c r="H28" s="433">
        <v>60</v>
      </c>
      <c r="I28" s="433">
        <v>70</v>
      </c>
      <c r="J28" s="449">
        <f t="shared" si="0"/>
        <v>307</v>
      </c>
      <c r="K28" s="450"/>
      <c r="L28" s="451">
        <v>166.87</v>
      </c>
      <c r="M28" s="480">
        <f t="shared" si="1"/>
        <v>140.13</v>
      </c>
      <c r="N28" s="453">
        <v>19</v>
      </c>
      <c r="O28" s="454">
        <v>18</v>
      </c>
      <c r="P28" s="454">
        <v>18</v>
      </c>
      <c r="Q28" s="454">
        <v>21</v>
      </c>
      <c r="R28" s="454">
        <v>18</v>
      </c>
      <c r="S28" s="454">
        <v>16</v>
      </c>
      <c r="T28" s="454">
        <v>17</v>
      </c>
      <c r="U28" s="454">
        <v>18</v>
      </c>
      <c r="V28" s="454">
        <v>17</v>
      </c>
      <c r="W28" s="454">
        <v>16</v>
      </c>
      <c r="X28" s="471">
        <f t="shared" si="2"/>
        <v>178</v>
      </c>
      <c r="Y28" s="477"/>
      <c r="Z28" s="478">
        <v>95.97</v>
      </c>
      <c r="AA28" s="480">
        <f t="shared" si="3"/>
        <v>82.03</v>
      </c>
      <c r="AB28" s="453">
        <v>40</v>
      </c>
      <c r="AC28" s="454">
        <v>43</v>
      </c>
      <c r="AD28" s="471">
        <f t="shared" si="4"/>
        <v>83</v>
      </c>
      <c r="AE28" s="477"/>
      <c r="AF28" s="451">
        <v>77.14</v>
      </c>
      <c r="AG28" s="480">
        <f t="shared" si="5"/>
        <v>5.8599999999999994</v>
      </c>
      <c r="AH28" s="536">
        <v>8</v>
      </c>
      <c r="AI28" s="495">
        <v>12</v>
      </c>
      <c r="AJ28" s="495">
        <v>18</v>
      </c>
      <c r="AK28" s="495">
        <v>20</v>
      </c>
      <c r="AL28" s="495">
        <v>15</v>
      </c>
      <c r="AM28" s="471">
        <f t="shared" si="6"/>
        <v>73</v>
      </c>
      <c r="AN28" s="496"/>
      <c r="AO28" s="451">
        <v>62.6</v>
      </c>
      <c r="AP28" s="513">
        <f t="shared" si="7"/>
        <v>10.399999999999999</v>
      </c>
      <c r="AQ28" s="480">
        <v>0</v>
      </c>
      <c r="AR28" s="542">
        <f t="shared" si="9"/>
        <v>337.02</v>
      </c>
      <c r="AS28" s="405" t="s">
        <v>124</v>
      </c>
      <c r="AT28" s="404">
        <f t="shared" si="10"/>
        <v>-235.65000000000009</v>
      </c>
      <c r="AU28" s="404">
        <f t="shared" si="11"/>
        <v>-36.660000000000025</v>
      </c>
    </row>
    <row r="29" spans="1:47" ht="24" customHeight="1" x14ac:dyDescent="0.35">
      <c r="A29" s="401" t="s">
        <v>90</v>
      </c>
      <c r="B29" s="426" t="s">
        <v>27</v>
      </c>
      <c r="C29" s="356" t="s">
        <v>91</v>
      </c>
      <c r="D29" s="431">
        <v>104</v>
      </c>
      <c r="E29" s="432">
        <v>34</v>
      </c>
      <c r="F29" s="433">
        <v>46</v>
      </c>
      <c r="G29" s="433">
        <v>41</v>
      </c>
      <c r="H29" s="433">
        <v>22</v>
      </c>
      <c r="I29" s="433">
        <v>45</v>
      </c>
      <c r="J29" s="449">
        <f t="shared" si="0"/>
        <v>188</v>
      </c>
      <c r="K29" s="450"/>
      <c r="L29" s="451">
        <v>127.15</v>
      </c>
      <c r="M29" s="480">
        <f t="shared" si="1"/>
        <v>60.849999999999994</v>
      </c>
      <c r="N29" s="458">
        <v>15</v>
      </c>
      <c r="O29" s="459">
        <v>20</v>
      </c>
      <c r="P29" s="459">
        <v>15</v>
      </c>
      <c r="Q29" s="459">
        <v>20</v>
      </c>
      <c r="R29" s="459">
        <v>18</v>
      </c>
      <c r="S29" s="459">
        <v>15</v>
      </c>
      <c r="T29" s="459">
        <v>18</v>
      </c>
      <c r="U29" s="459">
        <v>18</v>
      </c>
      <c r="V29" s="459">
        <v>18</v>
      </c>
      <c r="W29" s="459">
        <v>18</v>
      </c>
      <c r="X29" s="472">
        <f t="shared" si="2"/>
        <v>175</v>
      </c>
      <c r="Y29" s="477"/>
      <c r="Z29" s="481">
        <v>94.05</v>
      </c>
      <c r="AA29" s="480">
        <f t="shared" si="3"/>
        <v>80.95</v>
      </c>
      <c r="AB29" s="453">
        <v>40</v>
      </c>
      <c r="AC29" s="454">
        <v>37</v>
      </c>
      <c r="AD29" s="471">
        <f t="shared" si="4"/>
        <v>77</v>
      </c>
      <c r="AE29" s="477"/>
      <c r="AF29" s="451">
        <v>67.489999999999995</v>
      </c>
      <c r="AG29" s="480">
        <f t="shared" si="5"/>
        <v>9.5100000000000051</v>
      </c>
      <c r="AH29" s="536">
        <v>9</v>
      </c>
      <c r="AI29" s="495">
        <v>16</v>
      </c>
      <c r="AJ29" s="501">
        <v>10</v>
      </c>
      <c r="AK29" s="495">
        <v>7</v>
      </c>
      <c r="AL29" s="495">
        <v>17</v>
      </c>
      <c r="AM29" s="471">
        <f t="shared" si="6"/>
        <v>59</v>
      </c>
      <c r="AN29" s="496"/>
      <c r="AO29" s="451">
        <v>45.63</v>
      </c>
      <c r="AP29" s="513">
        <f t="shared" si="7"/>
        <v>13.369999999999997</v>
      </c>
      <c r="AQ29" s="480">
        <v>0</v>
      </c>
      <c r="AR29" s="542">
        <f t="shared" si="9"/>
        <v>255.31</v>
      </c>
      <c r="AS29" s="405" t="s">
        <v>125</v>
      </c>
      <c r="AT29" s="404">
        <f t="shared" si="10"/>
        <v>-317.36000000000007</v>
      </c>
      <c r="AU29" s="404">
        <f t="shared" si="11"/>
        <v>-81.70999999999998</v>
      </c>
    </row>
    <row r="30" spans="1:47" ht="24" customHeight="1" x14ac:dyDescent="0.35">
      <c r="A30" s="522" t="s">
        <v>126</v>
      </c>
      <c r="B30" s="523" t="s">
        <v>27</v>
      </c>
      <c r="C30" s="524" t="s">
        <v>127</v>
      </c>
      <c r="D30" s="525">
        <v>62</v>
      </c>
      <c r="E30" s="526">
        <v>45</v>
      </c>
      <c r="F30" s="527">
        <v>59</v>
      </c>
      <c r="G30" s="527">
        <v>59</v>
      </c>
      <c r="H30" s="527">
        <v>51</v>
      </c>
      <c r="I30" s="527">
        <v>66</v>
      </c>
      <c r="J30" s="450">
        <f t="shared" si="0"/>
        <v>280</v>
      </c>
      <c r="K30" s="450"/>
      <c r="L30" s="529">
        <v>73.47</v>
      </c>
      <c r="M30" s="530">
        <f t="shared" si="1"/>
        <v>206.53</v>
      </c>
      <c r="N30" s="531">
        <v>19</v>
      </c>
      <c r="O30" s="532">
        <v>20</v>
      </c>
      <c r="P30" s="532">
        <v>16</v>
      </c>
      <c r="Q30" s="532">
        <v>18</v>
      </c>
      <c r="R30" s="532">
        <v>17</v>
      </c>
      <c r="S30" s="532">
        <v>20</v>
      </c>
      <c r="T30" s="532">
        <v>17</v>
      </c>
      <c r="U30" s="532">
        <v>18</v>
      </c>
      <c r="V30" s="532">
        <v>20</v>
      </c>
      <c r="W30" s="532">
        <v>18</v>
      </c>
      <c r="X30" s="477">
        <f t="shared" si="2"/>
        <v>183</v>
      </c>
      <c r="Y30" s="477"/>
      <c r="Z30" s="533">
        <v>40.020000000000003</v>
      </c>
      <c r="AA30" s="530">
        <f t="shared" si="3"/>
        <v>142.97999999999999</v>
      </c>
      <c r="AB30" s="531">
        <v>46</v>
      </c>
      <c r="AC30" s="532">
        <v>42</v>
      </c>
      <c r="AD30" s="477">
        <f t="shared" si="4"/>
        <v>88</v>
      </c>
      <c r="AE30" s="477"/>
      <c r="AF30" s="529">
        <v>43.04</v>
      </c>
      <c r="AG30" s="530">
        <f t="shared" si="5"/>
        <v>44.96</v>
      </c>
      <c r="AH30" s="537">
        <v>18</v>
      </c>
      <c r="AI30" s="477">
        <v>16</v>
      </c>
      <c r="AJ30" s="477">
        <v>18</v>
      </c>
      <c r="AK30" s="477">
        <v>15</v>
      </c>
      <c r="AL30" s="477">
        <v>14</v>
      </c>
      <c r="AM30" s="477">
        <f t="shared" si="6"/>
        <v>81</v>
      </c>
      <c r="AN30" s="477"/>
      <c r="AO30" s="529">
        <v>48.75</v>
      </c>
      <c r="AP30" s="529">
        <f t="shared" si="7"/>
        <v>32.25</v>
      </c>
      <c r="AQ30" s="530">
        <f>AP30</f>
        <v>32.25</v>
      </c>
      <c r="AR30" s="543">
        <f t="shared" si="9"/>
        <v>488.71999999999997</v>
      </c>
      <c r="AS30" s="544" t="s">
        <v>128</v>
      </c>
      <c r="AT30" s="404"/>
      <c r="AU30" s="404"/>
    </row>
    <row r="31" spans="1:47" ht="24" customHeight="1" x14ac:dyDescent="0.35">
      <c r="A31" s="376"/>
      <c r="B31" s="377"/>
      <c r="C31" s="378"/>
      <c r="D31" s="439"/>
      <c r="E31" s="440"/>
      <c r="F31" s="441"/>
      <c r="G31" s="441"/>
      <c r="H31" s="441"/>
      <c r="I31" s="441"/>
      <c r="J31" s="464"/>
      <c r="K31" s="465"/>
      <c r="L31" s="466"/>
      <c r="M31" s="467"/>
      <c r="N31" s="468"/>
      <c r="O31" s="469"/>
      <c r="P31" s="469"/>
      <c r="Q31" s="469"/>
      <c r="R31" s="469"/>
      <c r="S31" s="469"/>
      <c r="T31" s="469"/>
      <c r="U31" s="469"/>
      <c r="V31" s="469"/>
      <c r="W31" s="469"/>
      <c r="X31" s="473"/>
      <c r="Y31" s="483"/>
      <c r="Z31" s="484"/>
      <c r="AA31" s="485"/>
      <c r="AB31" s="468"/>
      <c r="AC31" s="469"/>
      <c r="AD31" s="473"/>
      <c r="AE31" s="483"/>
      <c r="AF31" s="486"/>
      <c r="AG31" s="467"/>
      <c r="AH31" s="538"/>
      <c r="AI31" s="504"/>
      <c r="AJ31" s="504"/>
      <c r="AK31" s="504"/>
      <c r="AL31" s="504"/>
      <c r="AM31" s="473"/>
      <c r="AN31" s="483"/>
      <c r="AO31" s="486"/>
      <c r="AP31" s="518"/>
      <c r="AQ31" s="485"/>
      <c r="AR31" s="545"/>
      <c r="AS31" s="397"/>
    </row>
  </sheetData>
  <sheetProtection selectLockedCells="1" selectUnlockedCells="1"/>
  <mergeCells count="29">
    <mergeCell ref="A1:AS1"/>
    <mergeCell ref="B2:AQ2"/>
    <mergeCell ref="B3:AQ3"/>
    <mergeCell ref="B4:AQ4"/>
    <mergeCell ref="B5:AQ5"/>
    <mergeCell ref="AR5:AS5"/>
    <mergeCell ref="B6:AQ6"/>
    <mergeCell ref="AR6:AS6"/>
    <mergeCell ref="B7:AQ7"/>
    <mergeCell ref="AR7:AS7"/>
    <mergeCell ref="B8:AQ8"/>
    <mergeCell ref="AR8:AS8"/>
    <mergeCell ref="B9:AQ9"/>
    <mergeCell ref="AR9:AS9"/>
    <mergeCell ref="B10:AQ10"/>
    <mergeCell ref="AR10:AS10"/>
    <mergeCell ref="B11:AQ11"/>
    <mergeCell ref="AR11:AS11"/>
    <mergeCell ref="B12:AQ12"/>
    <mergeCell ref="AR12:AS12"/>
    <mergeCell ref="A13:A15"/>
    <mergeCell ref="B13:B15"/>
    <mergeCell ref="C13:C15"/>
    <mergeCell ref="D13:D14"/>
    <mergeCell ref="AR13:AS14"/>
    <mergeCell ref="E13:M14"/>
    <mergeCell ref="N13:AA14"/>
    <mergeCell ref="AB13:AG14"/>
    <mergeCell ref="AH13:AQ14"/>
  </mergeCells>
  <printOptions horizontalCentered="1" verticalCentered="1"/>
  <pageMargins left="0.2" right="0.16" top="0.28000000000000003" bottom="0.24" header="0.51" footer="0.51"/>
  <pageSetup paperSize="9" scale="93" orientation="portrait" horizontalDpi="300" verticalDpi="300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A1:AU36"/>
  <sheetViews>
    <sheetView view="pageBreakPreview" zoomScaleNormal="100" workbookViewId="0">
      <selection activeCell="AY24" sqref="AY24"/>
    </sheetView>
  </sheetViews>
  <sheetFormatPr defaultColWidth="9.1796875" defaultRowHeight="14.5" outlineLevelCol="1" x14ac:dyDescent="0.35"/>
  <cols>
    <col min="1" max="1" width="25.1796875" customWidth="1"/>
    <col min="2" max="2" width="17.7265625" style="187" customWidth="1"/>
    <col min="3" max="3" width="8.453125" customWidth="1"/>
    <col min="4" max="4" width="7.7265625" customWidth="1"/>
    <col min="5" max="11" width="5.453125" hidden="1" customWidth="1" outlineLevel="1"/>
    <col min="12" max="12" width="8" hidden="1" customWidth="1" outlineLevel="1"/>
    <col min="13" max="13" width="8.453125" customWidth="1" collapsed="1"/>
    <col min="14" max="25" width="5.453125" hidden="1" customWidth="1" outlineLevel="1"/>
    <col min="26" max="26" width="8" hidden="1" customWidth="1" outlineLevel="1"/>
    <col min="27" max="27" width="8.453125" customWidth="1" collapsed="1"/>
    <col min="28" max="31" width="5.453125" hidden="1" customWidth="1" outlineLevel="1"/>
    <col min="32" max="32" width="8" hidden="1" customWidth="1" outlineLevel="1"/>
    <col min="33" max="33" width="8" customWidth="1" collapsed="1"/>
    <col min="34" max="40" width="5.453125" hidden="1" customWidth="1" outlineLevel="1"/>
    <col min="41" max="42" width="8" hidden="1" customWidth="1" outlineLevel="1"/>
    <col min="43" max="43" width="8" customWidth="1" collapsed="1"/>
    <col min="44" max="44" width="9" style="187" customWidth="1"/>
    <col min="45" max="45" width="6.81640625" customWidth="1"/>
  </cols>
  <sheetData>
    <row r="1" spans="1:45" ht="34.5" x14ac:dyDescent="0.65">
      <c r="A1" s="645" t="s">
        <v>21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  <c r="AE1" s="645"/>
      <c r="AF1" s="645"/>
      <c r="AG1" s="645"/>
      <c r="AH1" s="645"/>
      <c r="AI1" s="645"/>
      <c r="AJ1" s="645"/>
      <c r="AK1" s="645"/>
      <c r="AL1" s="645"/>
      <c r="AM1" s="645"/>
      <c r="AN1" s="645"/>
      <c r="AO1" s="645"/>
      <c r="AP1" s="645"/>
      <c r="AQ1" s="645"/>
      <c r="AR1" s="645"/>
      <c r="AS1" s="645"/>
    </row>
    <row r="2" spans="1:45" ht="15.5" x14ac:dyDescent="0.35">
      <c r="A2" s="341" t="s">
        <v>22</v>
      </c>
      <c r="B2" s="669" t="s">
        <v>23</v>
      </c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  <c r="U2" s="669"/>
      <c r="V2" s="669"/>
      <c r="W2" s="669"/>
      <c r="X2" s="669"/>
      <c r="Y2" s="669"/>
      <c r="Z2" s="669"/>
      <c r="AA2" s="669"/>
      <c r="AB2" s="669"/>
      <c r="AC2" s="669"/>
      <c r="AD2" s="669"/>
      <c r="AE2" s="669"/>
      <c r="AF2" s="669"/>
      <c r="AG2" s="669"/>
      <c r="AH2" s="669"/>
      <c r="AI2" s="669"/>
      <c r="AJ2" s="669"/>
      <c r="AK2" s="669"/>
      <c r="AL2" s="669"/>
      <c r="AM2" s="669"/>
      <c r="AN2" s="669"/>
      <c r="AO2" s="669"/>
      <c r="AP2" s="669"/>
      <c r="AQ2" s="669"/>
      <c r="AR2" s="382" t="s">
        <v>24</v>
      </c>
      <c r="AS2" s="383" t="s">
        <v>129</v>
      </c>
    </row>
    <row r="3" spans="1:45" ht="15.5" x14ac:dyDescent="0.35">
      <c r="A3" s="342" t="s">
        <v>26</v>
      </c>
      <c r="B3" s="667" t="s">
        <v>27</v>
      </c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7"/>
      <c r="AH3" s="667"/>
      <c r="AI3" s="667"/>
      <c r="AJ3" s="667"/>
      <c r="AK3" s="667"/>
      <c r="AL3" s="667"/>
      <c r="AM3" s="667"/>
      <c r="AN3" s="667"/>
      <c r="AO3" s="667"/>
      <c r="AP3" s="667"/>
      <c r="AQ3" s="667"/>
      <c r="AR3" s="384" t="s">
        <v>28</v>
      </c>
      <c r="AS3" s="385" t="s">
        <v>130</v>
      </c>
    </row>
    <row r="4" spans="1:45" ht="15.5" x14ac:dyDescent="0.35">
      <c r="A4" s="342" t="s">
        <v>30</v>
      </c>
      <c r="B4" s="670" t="s">
        <v>131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0"/>
      <c r="AH4" s="670"/>
      <c r="AI4" s="670"/>
      <c r="AJ4" s="670"/>
      <c r="AK4" s="670"/>
      <c r="AL4" s="670"/>
      <c r="AM4" s="670"/>
      <c r="AN4" s="670"/>
      <c r="AO4" s="670"/>
      <c r="AP4" s="670"/>
      <c r="AQ4" s="670"/>
      <c r="AR4" s="386" t="s">
        <v>32</v>
      </c>
      <c r="AS4" s="387"/>
    </row>
    <row r="5" spans="1:45" ht="15.5" x14ac:dyDescent="0.35">
      <c r="A5" s="342" t="s">
        <v>33</v>
      </c>
      <c r="B5" s="667" t="s">
        <v>34</v>
      </c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  <c r="AD5" s="667"/>
      <c r="AE5" s="667"/>
      <c r="AF5" s="667"/>
      <c r="AG5" s="667"/>
      <c r="AH5" s="667"/>
      <c r="AI5" s="667"/>
      <c r="AJ5" s="667"/>
      <c r="AK5" s="667"/>
      <c r="AL5" s="667"/>
      <c r="AM5" s="667"/>
      <c r="AN5" s="667"/>
      <c r="AO5" s="667"/>
      <c r="AP5" s="667"/>
      <c r="AQ5" s="667"/>
      <c r="AR5" s="664"/>
      <c r="AS5" s="664"/>
    </row>
    <row r="6" spans="1:45" ht="15.75" customHeight="1" x14ac:dyDescent="0.35">
      <c r="A6" s="342" t="s">
        <v>35</v>
      </c>
      <c r="B6" s="667">
        <v>12</v>
      </c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7"/>
      <c r="AM6" s="667"/>
      <c r="AN6" s="667"/>
      <c r="AO6" s="667"/>
      <c r="AP6" s="667"/>
      <c r="AQ6" s="667"/>
      <c r="AR6" s="664"/>
      <c r="AS6" s="664"/>
    </row>
    <row r="7" spans="1:45" ht="15.5" x14ac:dyDescent="0.35">
      <c r="A7" s="343" t="s">
        <v>36</v>
      </c>
      <c r="B7" s="667" t="s">
        <v>37</v>
      </c>
      <c r="C7" s="667"/>
      <c r="D7" s="667"/>
      <c r="E7" s="667"/>
      <c r="F7" s="667"/>
      <c r="G7" s="667"/>
      <c r="H7" s="667"/>
      <c r="I7" s="667"/>
      <c r="J7" s="667"/>
      <c r="K7" s="667"/>
      <c r="L7" s="667"/>
      <c r="M7" s="667"/>
      <c r="N7" s="667"/>
      <c r="O7" s="667"/>
      <c r="P7" s="667"/>
      <c r="Q7" s="667"/>
      <c r="R7" s="667"/>
      <c r="S7" s="667"/>
      <c r="T7" s="667"/>
      <c r="U7" s="667"/>
      <c r="V7" s="667"/>
      <c r="W7" s="667"/>
      <c r="X7" s="667"/>
      <c r="Y7" s="667"/>
      <c r="Z7" s="667"/>
      <c r="AA7" s="667"/>
      <c r="AB7" s="667"/>
      <c r="AC7" s="667"/>
      <c r="AD7" s="667"/>
      <c r="AE7" s="667"/>
      <c r="AF7" s="667"/>
      <c r="AG7" s="667"/>
      <c r="AH7" s="667"/>
      <c r="AI7" s="667"/>
      <c r="AJ7" s="667"/>
      <c r="AK7" s="667"/>
      <c r="AL7" s="667"/>
      <c r="AM7" s="667"/>
      <c r="AN7" s="667"/>
      <c r="AO7" s="667"/>
      <c r="AP7" s="667"/>
      <c r="AQ7" s="667"/>
      <c r="AR7" s="664"/>
      <c r="AS7" s="664"/>
    </row>
    <row r="8" spans="1:45" ht="15.5" x14ac:dyDescent="0.35">
      <c r="A8" s="343" t="s">
        <v>38</v>
      </c>
      <c r="B8" s="667" t="s">
        <v>39</v>
      </c>
      <c r="C8" s="667"/>
      <c r="D8" s="667"/>
      <c r="E8" s="667"/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  <c r="AC8" s="667"/>
      <c r="AD8" s="667"/>
      <c r="AE8" s="667"/>
      <c r="AF8" s="667"/>
      <c r="AG8" s="667"/>
      <c r="AH8" s="667"/>
      <c r="AI8" s="667"/>
      <c r="AJ8" s="667"/>
      <c r="AK8" s="667"/>
      <c r="AL8" s="667"/>
      <c r="AM8" s="667"/>
      <c r="AN8" s="667"/>
      <c r="AO8" s="667"/>
      <c r="AP8" s="667"/>
      <c r="AQ8" s="667"/>
      <c r="AR8" s="664"/>
      <c r="AS8" s="664"/>
    </row>
    <row r="9" spans="1:45" ht="15.5" x14ac:dyDescent="0.35">
      <c r="A9" s="343" t="s">
        <v>40</v>
      </c>
      <c r="B9" s="667" t="s">
        <v>41</v>
      </c>
      <c r="C9" s="667"/>
      <c r="D9" s="667"/>
      <c r="E9" s="667"/>
      <c r="F9" s="667"/>
      <c r="G9" s="667"/>
      <c r="H9" s="667"/>
      <c r="I9" s="667"/>
      <c r="J9" s="667"/>
      <c r="K9" s="667"/>
      <c r="L9" s="667"/>
      <c r="M9" s="667"/>
      <c r="N9" s="667"/>
      <c r="O9" s="667"/>
      <c r="P9" s="667"/>
      <c r="Q9" s="667"/>
      <c r="R9" s="667"/>
      <c r="S9" s="667"/>
      <c r="T9" s="667"/>
      <c r="U9" s="667"/>
      <c r="V9" s="667"/>
      <c r="W9" s="667"/>
      <c r="X9" s="667"/>
      <c r="Y9" s="667"/>
      <c r="Z9" s="667"/>
      <c r="AA9" s="667"/>
      <c r="AB9" s="667"/>
      <c r="AC9" s="667"/>
      <c r="AD9" s="667"/>
      <c r="AE9" s="667"/>
      <c r="AF9" s="667"/>
      <c r="AG9" s="667"/>
      <c r="AH9" s="667"/>
      <c r="AI9" s="667"/>
      <c r="AJ9" s="667"/>
      <c r="AK9" s="667"/>
      <c r="AL9" s="667"/>
      <c r="AM9" s="667"/>
      <c r="AN9" s="667"/>
      <c r="AO9" s="667"/>
      <c r="AP9" s="667"/>
      <c r="AQ9" s="667"/>
      <c r="AR9" s="664"/>
      <c r="AS9" s="664"/>
    </row>
    <row r="10" spans="1:45" ht="15.5" x14ac:dyDescent="0.35">
      <c r="A10" s="343" t="s">
        <v>42</v>
      </c>
      <c r="B10" s="667" t="s">
        <v>41</v>
      </c>
      <c r="C10" s="667"/>
      <c r="D10" s="667"/>
      <c r="E10" s="667"/>
      <c r="F10" s="667"/>
      <c r="G10" s="667"/>
      <c r="H10" s="667"/>
      <c r="I10" s="667"/>
      <c r="J10" s="667"/>
      <c r="K10" s="667"/>
      <c r="L10" s="667"/>
      <c r="M10" s="667"/>
      <c r="N10" s="667"/>
      <c r="O10" s="667"/>
      <c r="P10" s="667"/>
      <c r="Q10" s="667"/>
      <c r="R10" s="667"/>
      <c r="S10" s="667"/>
      <c r="T10" s="667"/>
      <c r="U10" s="667"/>
      <c r="V10" s="667"/>
      <c r="W10" s="667"/>
      <c r="X10" s="667"/>
      <c r="Y10" s="667"/>
      <c r="Z10" s="667"/>
      <c r="AA10" s="667"/>
      <c r="AB10" s="667"/>
      <c r="AC10" s="667"/>
      <c r="AD10" s="667"/>
      <c r="AE10" s="667"/>
      <c r="AF10" s="667"/>
      <c r="AG10" s="667"/>
      <c r="AH10" s="667"/>
      <c r="AI10" s="667"/>
      <c r="AJ10" s="667"/>
      <c r="AK10" s="667"/>
      <c r="AL10" s="667"/>
      <c r="AM10" s="667"/>
      <c r="AN10" s="667"/>
      <c r="AO10" s="667"/>
      <c r="AP10" s="667"/>
      <c r="AQ10" s="667"/>
      <c r="AR10" s="664"/>
      <c r="AS10" s="664"/>
    </row>
    <row r="11" spans="1:45" ht="15.5" x14ac:dyDescent="0.35">
      <c r="A11" s="342" t="s">
        <v>44</v>
      </c>
      <c r="B11" s="667" t="s">
        <v>132</v>
      </c>
      <c r="C11" s="667"/>
      <c r="D11" s="667"/>
      <c r="E11" s="667"/>
      <c r="F11" s="667"/>
      <c r="G11" s="667"/>
      <c r="H11" s="667"/>
      <c r="I11" s="667"/>
      <c r="J11" s="667"/>
      <c r="K11" s="667"/>
      <c r="L11" s="667"/>
      <c r="M11" s="667"/>
      <c r="N11" s="667"/>
      <c r="O11" s="667"/>
      <c r="P11" s="667"/>
      <c r="Q11" s="667"/>
      <c r="R11" s="667"/>
      <c r="S11" s="667"/>
      <c r="T11" s="667"/>
      <c r="U11" s="667"/>
      <c r="V11" s="667"/>
      <c r="W11" s="667"/>
      <c r="X11" s="667"/>
      <c r="Y11" s="667"/>
      <c r="Z11" s="667"/>
      <c r="AA11" s="667"/>
      <c r="AB11" s="667"/>
      <c r="AC11" s="667"/>
      <c r="AD11" s="667"/>
      <c r="AE11" s="667"/>
      <c r="AF11" s="667"/>
      <c r="AG11" s="667"/>
      <c r="AH11" s="667"/>
      <c r="AI11" s="667"/>
      <c r="AJ11" s="667"/>
      <c r="AK11" s="667"/>
      <c r="AL11" s="667"/>
      <c r="AM11" s="667"/>
      <c r="AN11" s="667"/>
      <c r="AO11" s="667"/>
      <c r="AP11" s="667"/>
      <c r="AQ11" s="667"/>
      <c r="AR11" s="664"/>
      <c r="AS11" s="664"/>
    </row>
    <row r="12" spans="1:45" ht="15.5" x14ac:dyDescent="0.35">
      <c r="A12" s="344" t="s">
        <v>46</v>
      </c>
      <c r="B12" s="661" t="s">
        <v>99</v>
      </c>
      <c r="C12" s="662"/>
      <c r="D12" s="662"/>
      <c r="E12" s="662"/>
      <c r="F12" s="662"/>
      <c r="G12" s="662"/>
      <c r="H12" s="662"/>
      <c r="I12" s="662"/>
      <c r="J12" s="662"/>
      <c r="K12" s="662"/>
      <c r="L12" s="662"/>
      <c r="M12" s="662"/>
      <c r="N12" s="662"/>
      <c r="O12" s="662"/>
      <c r="P12" s="662"/>
      <c r="Q12" s="662"/>
      <c r="R12" s="662"/>
      <c r="S12" s="662"/>
      <c r="T12" s="662"/>
      <c r="U12" s="662"/>
      <c r="V12" s="662"/>
      <c r="W12" s="662"/>
      <c r="X12" s="662"/>
      <c r="Y12" s="662"/>
      <c r="Z12" s="662"/>
      <c r="AA12" s="662"/>
      <c r="AB12" s="662"/>
      <c r="AC12" s="662"/>
      <c r="AD12" s="662"/>
      <c r="AE12" s="662"/>
      <c r="AF12" s="662"/>
      <c r="AG12" s="662"/>
      <c r="AH12" s="662"/>
      <c r="AI12" s="662"/>
      <c r="AJ12" s="662"/>
      <c r="AK12" s="662"/>
      <c r="AL12" s="662"/>
      <c r="AM12" s="662"/>
      <c r="AN12" s="662"/>
      <c r="AO12" s="662"/>
      <c r="AP12" s="662"/>
      <c r="AQ12" s="674"/>
      <c r="AR12" s="663"/>
      <c r="AS12" s="664"/>
    </row>
    <row r="13" spans="1:45" ht="15.75" customHeight="1" x14ac:dyDescent="0.35">
      <c r="A13" s="650" t="s">
        <v>48</v>
      </c>
      <c r="B13" s="651" t="s">
        <v>49</v>
      </c>
      <c r="C13" s="652" t="s">
        <v>50</v>
      </c>
      <c r="D13" s="653" t="s">
        <v>51</v>
      </c>
      <c r="E13" s="640" t="s">
        <v>52</v>
      </c>
      <c r="F13" s="641"/>
      <c r="G13" s="641"/>
      <c r="H13" s="641"/>
      <c r="I13" s="641"/>
      <c r="J13" s="641"/>
      <c r="K13" s="641"/>
      <c r="L13" s="641"/>
      <c r="M13" s="641"/>
      <c r="N13" s="640" t="s">
        <v>53</v>
      </c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0" t="s">
        <v>54</v>
      </c>
      <c r="AC13" s="641"/>
      <c r="AD13" s="641"/>
      <c r="AE13" s="641"/>
      <c r="AF13" s="641"/>
      <c r="AG13" s="654"/>
      <c r="AH13" s="665" t="s">
        <v>55</v>
      </c>
      <c r="AI13" s="665"/>
      <c r="AJ13" s="665"/>
      <c r="AK13" s="665"/>
      <c r="AL13" s="665"/>
      <c r="AM13" s="665"/>
      <c r="AN13" s="665"/>
      <c r="AO13" s="665"/>
      <c r="AP13" s="665"/>
      <c r="AQ13" s="665"/>
      <c r="AR13" s="644" t="s">
        <v>56</v>
      </c>
      <c r="AS13" s="644"/>
    </row>
    <row r="14" spans="1:45" ht="15.75" customHeight="1" x14ac:dyDescent="0.35">
      <c r="A14" s="650"/>
      <c r="B14" s="651"/>
      <c r="C14" s="652"/>
      <c r="D14" s="653"/>
      <c r="E14" s="642"/>
      <c r="F14" s="643"/>
      <c r="G14" s="643"/>
      <c r="H14" s="643"/>
      <c r="I14" s="643"/>
      <c r="J14" s="643"/>
      <c r="K14" s="643"/>
      <c r="L14" s="643"/>
      <c r="M14" s="643"/>
      <c r="N14" s="642"/>
      <c r="O14" s="643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  <c r="AA14" s="643"/>
      <c r="AB14" s="642"/>
      <c r="AC14" s="643"/>
      <c r="AD14" s="643"/>
      <c r="AE14" s="643"/>
      <c r="AF14" s="643"/>
      <c r="AG14" s="655"/>
      <c r="AH14" s="666"/>
      <c r="AI14" s="666"/>
      <c r="AJ14" s="666"/>
      <c r="AK14" s="666"/>
      <c r="AL14" s="666"/>
      <c r="AM14" s="666"/>
      <c r="AN14" s="666"/>
      <c r="AO14" s="666"/>
      <c r="AP14" s="666"/>
      <c r="AQ14" s="666"/>
      <c r="AR14" s="644"/>
      <c r="AS14" s="644"/>
    </row>
    <row r="15" spans="1:45" ht="24" customHeight="1" x14ac:dyDescent="0.35">
      <c r="A15" s="650"/>
      <c r="B15" s="651"/>
      <c r="C15" s="652"/>
      <c r="D15" s="423" t="s">
        <v>9</v>
      </c>
      <c r="E15" s="424" t="s">
        <v>1</v>
      </c>
      <c r="F15" s="425" t="s">
        <v>2</v>
      </c>
      <c r="G15" s="425" t="s">
        <v>3</v>
      </c>
      <c r="H15" s="425" t="s">
        <v>4</v>
      </c>
      <c r="I15" s="425" t="s">
        <v>5</v>
      </c>
      <c r="J15" s="425" t="s">
        <v>6</v>
      </c>
      <c r="K15" s="425" t="s">
        <v>7</v>
      </c>
      <c r="L15" s="425" t="s">
        <v>8</v>
      </c>
      <c r="M15" s="442" t="s">
        <v>9</v>
      </c>
      <c r="N15" s="424" t="s">
        <v>1</v>
      </c>
      <c r="O15" s="425" t="s">
        <v>2</v>
      </c>
      <c r="P15" s="425" t="s">
        <v>3</v>
      </c>
      <c r="Q15" s="425" t="s">
        <v>4</v>
      </c>
      <c r="R15" s="425" t="s">
        <v>5</v>
      </c>
      <c r="S15" s="425" t="s">
        <v>11</v>
      </c>
      <c r="T15" s="425" t="s">
        <v>12</v>
      </c>
      <c r="U15" s="425" t="s">
        <v>13</v>
      </c>
      <c r="V15" s="425" t="s">
        <v>14</v>
      </c>
      <c r="W15" s="425" t="s">
        <v>15</v>
      </c>
      <c r="X15" s="425" t="s">
        <v>6</v>
      </c>
      <c r="Y15" s="425" t="s">
        <v>7</v>
      </c>
      <c r="Z15" s="425" t="s">
        <v>8</v>
      </c>
      <c r="AA15" s="442" t="s">
        <v>9</v>
      </c>
      <c r="AB15" s="424" t="s">
        <v>1</v>
      </c>
      <c r="AC15" s="425" t="s">
        <v>2</v>
      </c>
      <c r="AD15" s="425" t="s">
        <v>6</v>
      </c>
      <c r="AE15" s="425" t="s">
        <v>7</v>
      </c>
      <c r="AF15" s="425" t="s">
        <v>8</v>
      </c>
      <c r="AG15" s="487" t="s">
        <v>9</v>
      </c>
      <c r="AH15" s="488" t="s">
        <v>1</v>
      </c>
      <c r="AI15" s="425" t="s">
        <v>2</v>
      </c>
      <c r="AJ15" s="425" t="s">
        <v>3</v>
      </c>
      <c r="AK15" s="425" t="s">
        <v>4</v>
      </c>
      <c r="AL15" s="425" t="s">
        <v>5</v>
      </c>
      <c r="AM15" s="425" t="s">
        <v>6</v>
      </c>
      <c r="AN15" s="425" t="s">
        <v>7</v>
      </c>
      <c r="AO15" s="425" t="s">
        <v>8</v>
      </c>
      <c r="AP15" s="505" t="s">
        <v>18</v>
      </c>
      <c r="AQ15" s="487" t="s">
        <v>9</v>
      </c>
      <c r="AR15" s="506" t="s">
        <v>57</v>
      </c>
      <c r="AS15" s="389" t="s">
        <v>58</v>
      </c>
    </row>
    <row r="16" spans="1:45" ht="24" customHeight="1" x14ac:dyDescent="0.35">
      <c r="A16" s="398" t="s">
        <v>59</v>
      </c>
      <c r="B16" s="426" t="s">
        <v>27</v>
      </c>
      <c r="C16" s="349" t="s">
        <v>60</v>
      </c>
      <c r="D16" s="427">
        <v>114</v>
      </c>
      <c r="E16" s="428">
        <v>72</v>
      </c>
      <c r="F16" s="429">
        <v>55</v>
      </c>
      <c r="G16" s="429">
        <v>49</v>
      </c>
      <c r="H16" s="429">
        <v>52</v>
      </c>
      <c r="I16" s="429">
        <v>64</v>
      </c>
      <c r="J16" s="443">
        <f t="shared" ref="J16:J36" si="0">SUM(E16:I16)</f>
        <v>292</v>
      </c>
      <c r="K16" s="444"/>
      <c r="L16" s="445">
        <v>99.98</v>
      </c>
      <c r="M16" s="446">
        <f t="shared" ref="M16:M27" si="1">J16-K16-L16</f>
        <v>192.01999999999998</v>
      </c>
      <c r="N16" s="447">
        <v>20</v>
      </c>
      <c r="O16" s="448">
        <v>17</v>
      </c>
      <c r="P16" s="448">
        <v>17</v>
      </c>
      <c r="Q16" s="448">
        <v>16</v>
      </c>
      <c r="R16" s="448">
        <v>18</v>
      </c>
      <c r="S16" s="448">
        <v>16</v>
      </c>
      <c r="T16" s="448">
        <v>17</v>
      </c>
      <c r="U16" s="448">
        <v>17</v>
      </c>
      <c r="V16" s="448">
        <v>19</v>
      </c>
      <c r="W16" s="448">
        <v>17</v>
      </c>
      <c r="X16" s="470">
        <f t="shared" ref="X16:X27" si="2">SUM(N16:W16)</f>
        <v>174</v>
      </c>
      <c r="Y16" s="474"/>
      <c r="Z16" s="475">
        <v>56.19</v>
      </c>
      <c r="AA16" s="476">
        <f t="shared" ref="AA16:AA27" si="3">X16-Y16-Z16</f>
        <v>117.81</v>
      </c>
      <c r="AB16" s="447">
        <v>43</v>
      </c>
      <c r="AC16" s="448">
        <v>44</v>
      </c>
      <c r="AD16" s="470">
        <f t="shared" ref="AD16:AD27" si="4">SUM(AB16:AC16)</f>
        <v>87</v>
      </c>
      <c r="AE16" s="474"/>
      <c r="AF16" s="445">
        <v>46.13</v>
      </c>
      <c r="AG16" s="489">
        <f t="shared" ref="AG16:AG27" si="5">AD16-AE16-AF16</f>
        <v>40.869999999999997</v>
      </c>
      <c r="AH16" s="490">
        <v>19</v>
      </c>
      <c r="AI16" s="491">
        <v>18</v>
      </c>
      <c r="AJ16" s="491">
        <v>14</v>
      </c>
      <c r="AK16" s="491">
        <v>9</v>
      </c>
      <c r="AL16" s="491">
        <v>18</v>
      </c>
      <c r="AM16" s="470">
        <f t="shared" ref="AM16:AM27" si="6">SUM(AH16:AL16)</f>
        <v>78</v>
      </c>
      <c r="AN16" s="492"/>
      <c r="AO16" s="445">
        <v>41.02</v>
      </c>
      <c r="AP16" s="507">
        <f t="shared" ref="AP16:AP26" si="7">AM16-AN16-AO16</f>
        <v>36.979999999999997</v>
      </c>
      <c r="AQ16" s="508">
        <f>AP16</f>
        <v>36.979999999999997</v>
      </c>
      <c r="AR16" s="509">
        <f t="shared" ref="AR16:AR27" si="8">SUM(D16,M16,AA16,AG16,AQ16)</f>
        <v>501.68</v>
      </c>
      <c r="AS16" s="416" t="s">
        <v>61</v>
      </c>
    </row>
    <row r="17" spans="1:47" ht="24" customHeight="1" x14ac:dyDescent="0.35">
      <c r="A17" s="400" t="s">
        <v>119</v>
      </c>
      <c r="B17" s="430" t="s">
        <v>66</v>
      </c>
      <c r="C17" s="356" t="s">
        <v>120</v>
      </c>
      <c r="D17" s="431">
        <v>110</v>
      </c>
      <c r="E17" s="432">
        <v>58</v>
      </c>
      <c r="F17" s="433">
        <v>59</v>
      </c>
      <c r="G17" s="433">
        <v>65</v>
      </c>
      <c r="H17" s="433">
        <v>61</v>
      </c>
      <c r="I17" s="433">
        <v>82</v>
      </c>
      <c r="J17" s="449">
        <f t="shared" si="0"/>
        <v>325</v>
      </c>
      <c r="K17" s="450"/>
      <c r="L17" s="451">
        <v>125.01</v>
      </c>
      <c r="M17" s="452">
        <f t="shared" si="1"/>
        <v>199.99</v>
      </c>
      <c r="N17" s="453">
        <v>18</v>
      </c>
      <c r="O17" s="454">
        <v>16</v>
      </c>
      <c r="P17" s="454">
        <v>17</v>
      </c>
      <c r="Q17" s="454">
        <v>18</v>
      </c>
      <c r="R17" s="454">
        <v>18</v>
      </c>
      <c r="S17" s="454">
        <v>17</v>
      </c>
      <c r="T17" s="454">
        <v>17</v>
      </c>
      <c r="U17" s="454">
        <v>18</v>
      </c>
      <c r="V17" s="454">
        <v>20</v>
      </c>
      <c r="W17" s="454">
        <v>19</v>
      </c>
      <c r="X17" s="471">
        <f t="shared" si="2"/>
        <v>178</v>
      </c>
      <c r="Y17" s="477"/>
      <c r="Z17" s="478">
        <v>74.44</v>
      </c>
      <c r="AA17" s="479">
        <f t="shared" si="3"/>
        <v>103.56</v>
      </c>
      <c r="AB17" s="453">
        <v>46</v>
      </c>
      <c r="AC17" s="454">
        <v>46</v>
      </c>
      <c r="AD17" s="471">
        <f t="shared" si="4"/>
        <v>92</v>
      </c>
      <c r="AE17" s="477"/>
      <c r="AF17" s="451">
        <v>52.37</v>
      </c>
      <c r="AG17" s="493">
        <f t="shared" si="5"/>
        <v>39.630000000000003</v>
      </c>
      <c r="AH17" s="494">
        <v>15</v>
      </c>
      <c r="AI17" s="495">
        <v>16</v>
      </c>
      <c r="AJ17" s="495">
        <v>12</v>
      </c>
      <c r="AK17" s="495">
        <v>7</v>
      </c>
      <c r="AL17" s="495">
        <v>19</v>
      </c>
      <c r="AM17" s="471">
        <f t="shared" si="6"/>
        <v>69</v>
      </c>
      <c r="AN17" s="496"/>
      <c r="AO17" s="451">
        <v>44.48</v>
      </c>
      <c r="AP17" s="510">
        <f t="shared" si="7"/>
        <v>24.520000000000003</v>
      </c>
      <c r="AQ17" s="511">
        <f>AP17</f>
        <v>24.520000000000003</v>
      </c>
      <c r="AR17" s="512">
        <f t="shared" si="8"/>
        <v>477.7</v>
      </c>
      <c r="AS17" s="418" t="s">
        <v>64</v>
      </c>
      <c r="AT17" s="404">
        <f t="shared" ref="AT17:AT27" si="9">AR17-AR$16</f>
        <v>-23.980000000000018</v>
      </c>
      <c r="AU17" s="404">
        <f t="shared" ref="AU17:AU27" si="10">AR17-AR16</f>
        <v>-23.980000000000018</v>
      </c>
    </row>
    <row r="18" spans="1:47" ht="24" customHeight="1" x14ac:dyDescent="0.35">
      <c r="A18" s="401" t="s">
        <v>126</v>
      </c>
      <c r="B18" s="430" t="s">
        <v>27</v>
      </c>
      <c r="C18" s="356" t="s">
        <v>127</v>
      </c>
      <c r="D18" s="434">
        <v>129</v>
      </c>
      <c r="E18" s="432">
        <v>59</v>
      </c>
      <c r="F18" s="433">
        <v>63</v>
      </c>
      <c r="G18" s="433">
        <v>53</v>
      </c>
      <c r="H18" s="433">
        <v>48</v>
      </c>
      <c r="I18" s="433">
        <v>61</v>
      </c>
      <c r="J18" s="449">
        <f t="shared" si="0"/>
        <v>284</v>
      </c>
      <c r="K18" s="450"/>
      <c r="L18" s="451">
        <v>87.47</v>
      </c>
      <c r="M18" s="455">
        <f t="shared" si="1"/>
        <v>196.53</v>
      </c>
      <c r="N18" s="453">
        <v>8</v>
      </c>
      <c r="O18" s="454">
        <v>18</v>
      </c>
      <c r="P18" s="454">
        <v>15</v>
      </c>
      <c r="Q18" s="454">
        <v>10</v>
      </c>
      <c r="R18" s="454">
        <v>16</v>
      </c>
      <c r="S18" s="454">
        <v>17</v>
      </c>
      <c r="T18" s="454">
        <v>19</v>
      </c>
      <c r="U18" s="454">
        <v>19</v>
      </c>
      <c r="V18" s="454">
        <v>18</v>
      </c>
      <c r="W18" s="454">
        <v>16</v>
      </c>
      <c r="X18" s="471">
        <f t="shared" si="2"/>
        <v>156</v>
      </c>
      <c r="Y18" s="477"/>
      <c r="Z18" s="478">
        <v>55.61</v>
      </c>
      <c r="AA18" s="480">
        <f t="shared" si="3"/>
        <v>100.39</v>
      </c>
      <c r="AB18" s="453">
        <v>45</v>
      </c>
      <c r="AC18" s="454">
        <v>45</v>
      </c>
      <c r="AD18" s="471">
        <f t="shared" si="4"/>
        <v>90</v>
      </c>
      <c r="AE18" s="477"/>
      <c r="AF18" s="451">
        <v>53.3</v>
      </c>
      <c r="AG18" s="497">
        <f t="shared" si="5"/>
        <v>36.700000000000003</v>
      </c>
      <c r="AH18" s="498">
        <v>10</v>
      </c>
      <c r="AI18" s="495">
        <v>18</v>
      </c>
      <c r="AJ18" s="495">
        <v>14</v>
      </c>
      <c r="AK18" s="495">
        <v>9</v>
      </c>
      <c r="AL18" s="495">
        <v>17</v>
      </c>
      <c r="AM18" s="471">
        <f t="shared" si="6"/>
        <v>68</v>
      </c>
      <c r="AN18" s="496"/>
      <c r="AO18" s="451">
        <v>41.44</v>
      </c>
      <c r="AP18" s="513">
        <f t="shared" si="7"/>
        <v>26.560000000000002</v>
      </c>
      <c r="AQ18" s="500">
        <v>0</v>
      </c>
      <c r="AR18" s="514">
        <f t="shared" si="8"/>
        <v>462.61999999999995</v>
      </c>
      <c r="AS18" s="515" t="s">
        <v>69</v>
      </c>
      <c r="AT18" s="404">
        <f t="shared" si="9"/>
        <v>-39.060000000000059</v>
      </c>
      <c r="AU18" s="404">
        <f t="shared" si="10"/>
        <v>-15.080000000000041</v>
      </c>
    </row>
    <row r="19" spans="1:47" ht="24" customHeight="1" x14ac:dyDescent="0.35">
      <c r="A19" s="401" t="s">
        <v>73</v>
      </c>
      <c r="B19" s="430" t="s">
        <v>66</v>
      </c>
      <c r="C19" s="356" t="s">
        <v>74</v>
      </c>
      <c r="D19" s="431">
        <v>118</v>
      </c>
      <c r="E19" s="432">
        <v>71</v>
      </c>
      <c r="F19" s="433">
        <v>53</v>
      </c>
      <c r="G19" s="433">
        <v>70</v>
      </c>
      <c r="H19" s="433">
        <v>51</v>
      </c>
      <c r="I19" s="433">
        <v>91</v>
      </c>
      <c r="J19" s="449">
        <f t="shared" si="0"/>
        <v>336</v>
      </c>
      <c r="K19" s="450"/>
      <c r="L19" s="451">
        <v>125.6</v>
      </c>
      <c r="M19" s="456">
        <f t="shared" si="1"/>
        <v>210.4</v>
      </c>
      <c r="N19" s="453">
        <v>15</v>
      </c>
      <c r="O19" s="454">
        <v>9</v>
      </c>
      <c r="P19" s="454">
        <v>16</v>
      </c>
      <c r="Q19" s="454">
        <v>17</v>
      </c>
      <c r="R19" s="454">
        <v>16</v>
      </c>
      <c r="S19" s="454">
        <v>18</v>
      </c>
      <c r="T19" s="454">
        <v>17</v>
      </c>
      <c r="U19" s="454">
        <v>18</v>
      </c>
      <c r="V19" s="454">
        <v>18</v>
      </c>
      <c r="W19" s="454">
        <v>18</v>
      </c>
      <c r="X19" s="471">
        <f t="shared" si="2"/>
        <v>162</v>
      </c>
      <c r="Y19" s="477"/>
      <c r="Z19" s="478">
        <v>75.86</v>
      </c>
      <c r="AA19" s="480">
        <f t="shared" si="3"/>
        <v>86.14</v>
      </c>
      <c r="AB19" s="453">
        <v>46</v>
      </c>
      <c r="AC19" s="454">
        <v>45</v>
      </c>
      <c r="AD19" s="471">
        <f t="shared" si="4"/>
        <v>91</v>
      </c>
      <c r="AE19" s="477"/>
      <c r="AF19" s="451">
        <v>58.06</v>
      </c>
      <c r="AG19" s="499">
        <f t="shared" si="5"/>
        <v>32.94</v>
      </c>
      <c r="AH19" s="498">
        <v>9</v>
      </c>
      <c r="AI19" s="495">
        <v>20</v>
      </c>
      <c r="AJ19" s="495">
        <v>15</v>
      </c>
      <c r="AK19" s="495">
        <v>9</v>
      </c>
      <c r="AL19" s="495">
        <v>16</v>
      </c>
      <c r="AM19" s="471">
        <f t="shared" si="6"/>
        <v>69</v>
      </c>
      <c r="AN19" s="496"/>
      <c r="AO19" s="451">
        <v>51.47</v>
      </c>
      <c r="AP19" s="513">
        <f t="shared" si="7"/>
        <v>17.53</v>
      </c>
      <c r="AQ19" s="500">
        <v>0</v>
      </c>
      <c r="AR19" s="516">
        <f t="shared" si="8"/>
        <v>447.47999999999996</v>
      </c>
      <c r="AS19" s="405" t="s">
        <v>72</v>
      </c>
      <c r="AT19" s="404">
        <f t="shared" si="9"/>
        <v>-54.200000000000045</v>
      </c>
      <c r="AU19" s="404">
        <f t="shared" si="10"/>
        <v>-15.139999999999986</v>
      </c>
    </row>
    <row r="20" spans="1:47" ht="24" customHeight="1" x14ac:dyDescent="0.35">
      <c r="A20" s="401" t="s">
        <v>78</v>
      </c>
      <c r="B20" s="430" t="s">
        <v>27</v>
      </c>
      <c r="C20" s="356" t="s">
        <v>79</v>
      </c>
      <c r="D20" s="431">
        <v>113</v>
      </c>
      <c r="E20" s="432">
        <v>57</v>
      </c>
      <c r="F20" s="433">
        <v>58</v>
      </c>
      <c r="G20" s="433">
        <v>64</v>
      </c>
      <c r="H20" s="433">
        <v>59</v>
      </c>
      <c r="I20" s="433">
        <v>79</v>
      </c>
      <c r="J20" s="449">
        <f t="shared" si="0"/>
        <v>317</v>
      </c>
      <c r="K20" s="450"/>
      <c r="L20" s="451">
        <v>120.67</v>
      </c>
      <c r="M20" s="455">
        <f t="shared" si="1"/>
        <v>196.32999999999998</v>
      </c>
      <c r="N20" s="453">
        <v>12</v>
      </c>
      <c r="O20" s="454">
        <v>17</v>
      </c>
      <c r="P20" s="454">
        <v>19</v>
      </c>
      <c r="Q20" s="454">
        <v>8</v>
      </c>
      <c r="R20" s="454">
        <v>18</v>
      </c>
      <c r="S20" s="454">
        <v>16</v>
      </c>
      <c r="T20" s="454">
        <v>16</v>
      </c>
      <c r="U20" s="454">
        <v>19</v>
      </c>
      <c r="V20" s="454">
        <v>17</v>
      </c>
      <c r="W20" s="454">
        <v>17</v>
      </c>
      <c r="X20" s="471">
        <f t="shared" si="2"/>
        <v>159</v>
      </c>
      <c r="Y20" s="477"/>
      <c r="Z20" s="478">
        <v>58.31</v>
      </c>
      <c r="AA20" s="480">
        <f t="shared" si="3"/>
        <v>100.69</v>
      </c>
      <c r="AB20" s="453">
        <v>43</v>
      </c>
      <c r="AC20" s="454">
        <v>41</v>
      </c>
      <c r="AD20" s="471">
        <f t="shared" si="4"/>
        <v>84</v>
      </c>
      <c r="AE20" s="477"/>
      <c r="AF20" s="451">
        <v>61.46</v>
      </c>
      <c r="AG20" s="499">
        <f t="shared" si="5"/>
        <v>22.54</v>
      </c>
      <c r="AH20" s="498">
        <v>7</v>
      </c>
      <c r="AI20" s="495">
        <v>17</v>
      </c>
      <c r="AJ20" s="495">
        <v>10</v>
      </c>
      <c r="AK20" s="495">
        <v>9</v>
      </c>
      <c r="AL20" s="495">
        <v>17</v>
      </c>
      <c r="AM20" s="471">
        <f t="shared" si="6"/>
        <v>60</v>
      </c>
      <c r="AN20" s="496"/>
      <c r="AO20" s="451">
        <v>51</v>
      </c>
      <c r="AP20" s="513">
        <f t="shared" si="7"/>
        <v>9</v>
      </c>
      <c r="AQ20" s="500">
        <v>0</v>
      </c>
      <c r="AR20" s="516">
        <f t="shared" si="8"/>
        <v>432.56</v>
      </c>
      <c r="AS20" s="405" t="s">
        <v>75</v>
      </c>
      <c r="AT20" s="404">
        <f t="shared" si="9"/>
        <v>-69.12</v>
      </c>
      <c r="AU20" s="404">
        <f t="shared" si="10"/>
        <v>-14.919999999999959</v>
      </c>
    </row>
    <row r="21" spans="1:47" ht="24" customHeight="1" x14ac:dyDescent="0.35">
      <c r="A21" s="401" t="s">
        <v>114</v>
      </c>
      <c r="B21" s="430" t="s">
        <v>115</v>
      </c>
      <c r="C21" s="356" t="s">
        <v>116</v>
      </c>
      <c r="D21" s="431">
        <v>114</v>
      </c>
      <c r="E21" s="432">
        <v>68</v>
      </c>
      <c r="F21" s="433">
        <v>63</v>
      </c>
      <c r="G21" s="433">
        <v>58</v>
      </c>
      <c r="H21" s="433">
        <v>44</v>
      </c>
      <c r="I21" s="433">
        <v>60</v>
      </c>
      <c r="J21" s="449">
        <f t="shared" si="0"/>
        <v>293</v>
      </c>
      <c r="K21" s="450"/>
      <c r="L21" s="451">
        <v>102.3</v>
      </c>
      <c r="M21" s="455">
        <f t="shared" si="1"/>
        <v>190.7</v>
      </c>
      <c r="N21" s="453">
        <v>16</v>
      </c>
      <c r="O21" s="454">
        <v>8</v>
      </c>
      <c r="P21" s="454">
        <v>8</v>
      </c>
      <c r="Q21" s="454">
        <v>14</v>
      </c>
      <c r="R21" s="454">
        <v>17</v>
      </c>
      <c r="S21" s="454">
        <v>8</v>
      </c>
      <c r="T21" s="454">
        <v>12</v>
      </c>
      <c r="U21" s="454">
        <v>19</v>
      </c>
      <c r="V21" s="454">
        <v>18</v>
      </c>
      <c r="W21" s="454">
        <v>16</v>
      </c>
      <c r="X21" s="471">
        <f t="shared" si="2"/>
        <v>136</v>
      </c>
      <c r="Y21" s="477"/>
      <c r="Z21" s="478">
        <v>62.98</v>
      </c>
      <c r="AA21" s="480">
        <f t="shared" si="3"/>
        <v>73.02000000000001</v>
      </c>
      <c r="AB21" s="453">
        <v>27</v>
      </c>
      <c r="AC21" s="454">
        <v>37</v>
      </c>
      <c r="AD21" s="471">
        <f t="shared" si="4"/>
        <v>64</v>
      </c>
      <c r="AE21" s="477"/>
      <c r="AF21" s="451">
        <v>55.73</v>
      </c>
      <c r="AG21" s="499">
        <f t="shared" si="5"/>
        <v>8.2700000000000031</v>
      </c>
      <c r="AH21" s="494">
        <v>18</v>
      </c>
      <c r="AI21" s="495">
        <v>19</v>
      </c>
      <c r="AJ21" s="495">
        <v>14</v>
      </c>
      <c r="AK21" s="495">
        <v>7</v>
      </c>
      <c r="AL21" s="495">
        <v>14</v>
      </c>
      <c r="AM21" s="471">
        <f t="shared" si="6"/>
        <v>72</v>
      </c>
      <c r="AN21" s="496"/>
      <c r="AO21" s="451">
        <v>54.7</v>
      </c>
      <c r="AP21" s="510">
        <f t="shared" si="7"/>
        <v>17.299999999999997</v>
      </c>
      <c r="AQ21" s="517">
        <f>AP21</f>
        <v>17.299999999999997</v>
      </c>
      <c r="AR21" s="516">
        <f t="shared" si="8"/>
        <v>403.29</v>
      </c>
      <c r="AS21" s="405" t="s">
        <v>77</v>
      </c>
      <c r="AT21" s="404">
        <f t="shared" si="9"/>
        <v>-98.389999999999986</v>
      </c>
      <c r="AU21" s="404">
        <f t="shared" si="10"/>
        <v>-29.269999999999982</v>
      </c>
    </row>
    <row r="22" spans="1:47" ht="24" customHeight="1" x14ac:dyDescent="0.35">
      <c r="A22" s="401" t="s">
        <v>133</v>
      </c>
      <c r="B22" s="430" t="s">
        <v>115</v>
      </c>
      <c r="C22" s="356" t="s">
        <v>134</v>
      </c>
      <c r="D22" s="431">
        <v>113</v>
      </c>
      <c r="E22" s="432">
        <v>55</v>
      </c>
      <c r="F22" s="433">
        <v>50</v>
      </c>
      <c r="G22" s="433">
        <v>40</v>
      </c>
      <c r="H22" s="433">
        <v>36</v>
      </c>
      <c r="I22" s="433">
        <v>70</v>
      </c>
      <c r="J22" s="449">
        <f t="shared" si="0"/>
        <v>251</v>
      </c>
      <c r="K22" s="450"/>
      <c r="L22" s="451">
        <v>115.75</v>
      </c>
      <c r="M22" s="455">
        <f t="shared" si="1"/>
        <v>135.25</v>
      </c>
      <c r="N22" s="453">
        <v>9</v>
      </c>
      <c r="O22" s="454">
        <v>16</v>
      </c>
      <c r="P22" s="454">
        <v>7</v>
      </c>
      <c r="Q22" s="454">
        <v>14</v>
      </c>
      <c r="R22" s="454">
        <v>9</v>
      </c>
      <c r="S22" s="454">
        <v>14</v>
      </c>
      <c r="T22" s="454">
        <v>15</v>
      </c>
      <c r="U22" s="454">
        <v>17</v>
      </c>
      <c r="V22" s="454">
        <v>16</v>
      </c>
      <c r="W22" s="454">
        <v>17</v>
      </c>
      <c r="X22" s="471">
        <f t="shared" si="2"/>
        <v>134</v>
      </c>
      <c r="Y22" s="477"/>
      <c r="Z22" s="451">
        <v>61.69</v>
      </c>
      <c r="AA22" s="480">
        <f t="shared" si="3"/>
        <v>72.31</v>
      </c>
      <c r="AB22" s="453">
        <v>46</v>
      </c>
      <c r="AC22" s="454">
        <v>40</v>
      </c>
      <c r="AD22" s="471">
        <f t="shared" si="4"/>
        <v>86</v>
      </c>
      <c r="AE22" s="477"/>
      <c r="AF22" s="451">
        <v>69.08</v>
      </c>
      <c r="AG22" s="500">
        <f t="shared" si="5"/>
        <v>16.920000000000002</v>
      </c>
      <c r="AH22" s="494">
        <v>16</v>
      </c>
      <c r="AI22" s="495">
        <v>18</v>
      </c>
      <c r="AJ22" s="495">
        <v>17</v>
      </c>
      <c r="AK22" s="495">
        <v>9</v>
      </c>
      <c r="AL22" s="495">
        <v>15</v>
      </c>
      <c r="AM22" s="471">
        <f t="shared" si="6"/>
        <v>75</v>
      </c>
      <c r="AN22" s="496"/>
      <c r="AO22" s="451">
        <v>62.23</v>
      </c>
      <c r="AP22" s="510">
        <f t="shared" si="7"/>
        <v>12.770000000000003</v>
      </c>
      <c r="AQ22" s="500">
        <f>AP22</f>
        <v>12.770000000000003</v>
      </c>
      <c r="AR22" s="516">
        <f t="shared" si="8"/>
        <v>350.25</v>
      </c>
      <c r="AS22" s="405" t="s">
        <v>80</v>
      </c>
      <c r="AT22" s="404">
        <f t="shared" si="9"/>
        <v>-151.43</v>
      </c>
      <c r="AU22" s="404">
        <f t="shared" si="10"/>
        <v>-53.04000000000002</v>
      </c>
    </row>
    <row r="23" spans="1:47" ht="24" customHeight="1" x14ac:dyDescent="0.35">
      <c r="A23" s="401" t="s">
        <v>62</v>
      </c>
      <c r="B23" s="430" t="s">
        <v>27</v>
      </c>
      <c r="C23" s="356" t="s">
        <v>63</v>
      </c>
      <c r="D23" s="435">
        <v>134</v>
      </c>
      <c r="E23" s="432">
        <v>61</v>
      </c>
      <c r="F23" s="433">
        <v>52</v>
      </c>
      <c r="G23" s="433">
        <v>48</v>
      </c>
      <c r="H23" s="433">
        <v>40</v>
      </c>
      <c r="I23" s="433">
        <v>62</v>
      </c>
      <c r="J23" s="449">
        <f t="shared" si="0"/>
        <v>263</v>
      </c>
      <c r="K23" s="450"/>
      <c r="L23" s="451">
        <v>144.09</v>
      </c>
      <c r="M23" s="455">
        <f t="shared" si="1"/>
        <v>118.91</v>
      </c>
      <c r="N23" s="453">
        <v>16</v>
      </c>
      <c r="O23" s="454">
        <v>18</v>
      </c>
      <c r="P23" s="454">
        <v>16</v>
      </c>
      <c r="Q23" s="454">
        <v>17</v>
      </c>
      <c r="R23" s="454">
        <v>13</v>
      </c>
      <c r="S23" s="454">
        <v>17</v>
      </c>
      <c r="T23" s="454">
        <v>15</v>
      </c>
      <c r="U23" s="454">
        <v>19</v>
      </c>
      <c r="V23" s="454">
        <v>18</v>
      </c>
      <c r="W23" s="454">
        <v>18</v>
      </c>
      <c r="X23" s="471">
        <f t="shared" si="2"/>
        <v>167</v>
      </c>
      <c r="Y23" s="477"/>
      <c r="Z23" s="478">
        <v>95.48</v>
      </c>
      <c r="AA23" s="480">
        <f t="shared" si="3"/>
        <v>71.52</v>
      </c>
      <c r="AB23" s="453">
        <v>43</v>
      </c>
      <c r="AC23" s="454">
        <v>40</v>
      </c>
      <c r="AD23" s="471">
        <f t="shared" si="4"/>
        <v>83</v>
      </c>
      <c r="AE23" s="477"/>
      <c r="AF23" s="451">
        <v>62.76</v>
      </c>
      <c r="AG23" s="499">
        <f t="shared" si="5"/>
        <v>20.240000000000002</v>
      </c>
      <c r="AH23" s="498">
        <v>20</v>
      </c>
      <c r="AI23" s="501">
        <v>10</v>
      </c>
      <c r="AJ23" s="495">
        <v>15</v>
      </c>
      <c r="AK23" s="501">
        <v>3</v>
      </c>
      <c r="AL23" s="495">
        <v>17</v>
      </c>
      <c r="AM23" s="471">
        <f t="shared" si="6"/>
        <v>65</v>
      </c>
      <c r="AN23" s="496"/>
      <c r="AO23" s="451">
        <v>58.98</v>
      </c>
      <c r="AP23" s="513">
        <f t="shared" si="7"/>
        <v>6.0200000000000031</v>
      </c>
      <c r="AQ23" s="500">
        <v>0</v>
      </c>
      <c r="AR23" s="516">
        <f t="shared" si="8"/>
        <v>344.67</v>
      </c>
      <c r="AS23" s="405" t="s">
        <v>83</v>
      </c>
      <c r="AT23" s="404">
        <f t="shared" si="9"/>
        <v>-157.01</v>
      </c>
      <c r="AU23" s="404">
        <f t="shared" si="10"/>
        <v>-5.5799999999999841</v>
      </c>
    </row>
    <row r="24" spans="1:47" ht="24" customHeight="1" x14ac:dyDescent="0.35">
      <c r="A24" s="401" t="s">
        <v>90</v>
      </c>
      <c r="B24" s="430" t="s">
        <v>27</v>
      </c>
      <c r="C24" s="356" t="s">
        <v>91</v>
      </c>
      <c r="D24" s="431">
        <v>110</v>
      </c>
      <c r="E24" s="432">
        <v>32</v>
      </c>
      <c r="F24" s="433">
        <v>46</v>
      </c>
      <c r="G24" s="433">
        <v>38</v>
      </c>
      <c r="H24" s="433">
        <v>31</v>
      </c>
      <c r="I24" s="433">
        <v>36</v>
      </c>
      <c r="J24" s="449">
        <f t="shared" si="0"/>
        <v>183</v>
      </c>
      <c r="K24" s="450"/>
      <c r="L24" s="451">
        <v>97.93</v>
      </c>
      <c r="M24" s="457">
        <f t="shared" si="1"/>
        <v>85.07</v>
      </c>
      <c r="N24" s="458">
        <v>16</v>
      </c>
      <c r="O24" s="459">
        <v>15</v>
      </c>
      <c r="P24" s="459">
        <v>14</v>
      </c>
      <c r="Q24" s="459">
        <v>19</v>
      </c>
      <c r="R24" s="459">
        <v>19</v>
      </c>
      <c r="S24" s="459">
        <v>15</v>
      </c>
      <c r="T24" s="459">
        <v>19</v>
      </c>
      <c r="U24" s="459">
        <v>18</v>
      </c>
      <c r="V24" s="459">
        <v>20</v>
      </c>
      <c r="W24" s="459">
        <v>20</v>
      </c>
      <c r="X24" s="472">
        <f t="shared" si="2"/>
        <v>175</v>
      </c>
      <c r="Y24" s="477"/>
      <c r="Z24" s="481">
        <v>59.5</v>
      </c>
      <c r="AA24" s="482">
        <f t="shared" si="3"/>
        <v>115.5</v>
      </c>
      <c r="AB24" s="453">
        <v>40</v>
      </c>
      <c r="AC24" s="454">
        <v>42</v>
      </c>
      <c r="AD24" s="471">
        <f t="shared" si="4"/>
        <v>82</v>
      </c>
      <c r="AE24" s="477"/>
      <c r="AF24" s="451">
        <v>59.81</v>
      </c>
      <c r="AG24" s="499">
        <f t="shared" si="5"/>
        <v>22.189999999999998</v>
      </c>
      <c r="AH24" s="494">
        <v>15</v>
      </c>
      <c r="AI24" s="495">
        <v>15</v>
      </c>
      <c r="AJ24" s="501">
        <v>9</v>
      </c>
      <c r="AK24" s="501">
        <v>5</v>
      </c>
      <c r="AL24" s="495">
        <v>15</v>
      </c>
      <c r="AM24" s="471">
        <f t="shared" si="6"/>
        <v>59</v>
      </c>
      <c r="AN24" s="496"/>
      <c r="AO24" s="451">
        <v>39.01</v>
      </c>
      <c r="AP24" s="513">
        <f t="shared" si="7"/>
        <v>19.990000000000002</v>
      </c>
      <c r="AQ24" s="500">
        <v>0</v>
      </c>
      <c r="AR24" s="516">
        <f t="shared" si="8"/>
        <v>332.76</v>
      </c>
      <c r="AS24" s="405" t="s">
        <v>86</v>
      </c>
      <c r="AT24" s="404">
        <f t="shared" si="9"/>
        <v>-168.92000000000002</v>
      </c>
      <c r="AU24" s="404">
        <f t="shared" si="10"/>
        <v>-11.910000000000025</v>
      </c>
    </row>
    <row r="25" spans="1:47" ht="24" customHeight="1" x14ac:dyDescent="0.35">
      <c r="A25" s="401" t="s">
        <v>45</v>
      </c>
      <c r="B25" s="430" t="s">
        <v>27</v>
      </c>
      <c r="C25" s="356" t="s">
        <v>76</v>
      </c>
      <c r="D25" s="431">
        <v>86</v>
      </c>
      <c r="E25" s="432">
        <v>67</v>
      </c>
      <c r="F25" s="433">
        <v>59</v>
      </c>
      <c r="G25" s="433">
        <v>61</v>
      </c>
      <c r="H25" s="433">
        <v>66</v>
      </c>
      <c r="I25" s="433">
        <v>75</v>
      </c>
      <c r="J25" s="449">
        <f t="shared" si="0"/>
        <v>328</v>
      </c>
      <c r="K25" s="450"/>
      <c r="L25" s="451">
        <v>129.16999999999999</v>
      </c>
      <c r="M25" s="460">
        <f t="shared" si="1"/>
        <v>198.83</v>
      </c>
      <c r="N25" s="453">
        <v>0</v>
      </c>
      <c r="O25" s="454">
        <v>0</v>
      </c>
      <c r="P25" s="454">
        <v>0</v>
      </c>
      <c r="Q25" s="454">
        <v>16</v>
      </c>
      <c r="R25" s="454">
        <v>8</v>
      </c>
      <c r="S25" s="454">
        <v>15</v>
      </c>
      <c r="T25" s="454">
        <v>19</v>
      </c>
      <c r="U25" s="454">
        <v>17</v>
      </c>
      <c r="V25" s="454">
        <v>15</v>
      </c>
      <c r="W25" s="454">
        <v>15</v>
      </c>
      <c r="X25" s="471">
        <f t="shared" si="2"/>
        <v>105</v>
      </c>
      <c r="Y25" s="477"/>
      <c r="Z25" s="478">
        <v>92.27</v>
      </c>
      <c r="AA25" s="480">
        <f t="shared" si="3"/>
        <v>12.730000000000004</v>
      </c>
      <c r="AB25" s="453">
        <v>38</v>
      </c>
      <c r="AC25" s="454">
        <v>42</v>
      </c>
      <c r="AD25" s="471">
        <f t="shared" si="4"/>
        <v>80</v>
      </c>
      <c r="AE25" s="477"/>
      <c r="AF25" s="451">
        <v>61.48</v>
      </c>
      <c r="AG25" s="499">
        <f t="shared" si="5"/>
        <v>18.520000000000003</v>
      </c>
      <c r="AH25" s="494">
        <v>18</v>
      </c>
      <c r="AI25" s="495">
        <v>19</v>
      </c>
      <c r="AJ25" s="495">
        <v>15</v>
      </c>
      <c r="AK25" s="501">
        <v>4</v>
      </c>
      <c r="AL25" s="495">
        <v>16</v>
      </c>
      <c r="AM25" s="471">
        <f t="shared" si="6"/>
        <v>72</v>
      </c>
      <c r="AN25" s="496"/>
      <c r="AO25" s="451">
        <v>62.12</v>
      </c>
      <c r="AP25" s="513">
        <f t="shared" si="7"/>
        <v>9.8800000000000026</v>
      </c>
      <c r="AQ25" s="500">
        <v>0</v>
      </c>
      <c r="AR25" s="516">
        <f t="shared" si="8"/>
        <v>316.08000000000004</v>
      </c>
      <c r="AS25" s="405" t="s">
        <v>89</v>
      </c>
      <c r="AT25" s="404">
        <f t="shared" si="9"/>
        <v>-185.59999999999997</v>
      </c>
      <c r="AU25" s="404">
        <f t="shared" si="10"/>
        <v>-16.67999999999995</v>
      </c>
    </row>
    <row r="26" spans="1:47" ht="24" customHeight="1" x14ac:dyDescent="0.35">
      <c r="A26" s="401" t="s">
        <v>81</v>
      </c>
      <c r="B26" s="426" t="s">
        <v>27</v>
      </c>
      <c r="C26" s="356" t="s">
        <v>82</v>
      </c>
      <c r="D26" s="436">
        <v>127</v>
      </c>
      <c r="E26" s="432">
        <v>67</v>
      </c>
      <c r="F26" s="433">
        <v>37</v>
      </c>
      <c r="G26" s="433">
        <v>63</v>
      </c>
      <c r="H26" s="433">
        <v>56</v>
      </c>
      <c r="I26" s="433">
        <v>41</v>
      </c>
      <c r="J26" s="449">
        <f t="shared" si="0"/>
        <v>264</v>
      </c>
      <c r="K26" s="450"/>
      <c r="L26" s="451">
        <v>152.30000000000001</v>
      </c>
      <c r="M26" s="455">
        <f t="shared" si="1"/>
        <v>111.69999999999999</v>
      </c>
      <c r="N26" s="453">
        <v>19</v>
      </c>
      <c r="O26" s="454">
        <v>16</v>
      </c>
      <c r="P26" s="454">
        <v>16</v>
      </c>
      <c r="Q26" s="454">
        <v>17</v>
      </c>
      <c r="R26" s="454">
        <v>7</v>
      </c>
      <c r="S26" s="454">
        <v>14</v>
      </c>
      <c r="T26" s="454">
        <v>8</v>
      </c>
      <c r="U26" s="454">
        <v>18</v>
      </c>
      <c r="V26" s="454">
        <v>18</v>
      </c>
      <c r="W26" s="454">
        <v>19</v>
      </c>
      <c r="X26" s="471">
        <f t="shared" si="2"/>
        <v>152</v>
      </c>
      <c r="Y26" s="477"/>
      <c r="Z26" s="478">
        <v>86.81</v>
      </c>
      <c r="AA26" s="480">
        <f t="shared" si="3"/>
        <v>65.19</v>
      </c>
      <c r="AB26" s="453">
        <v>45</v>
      </c>
      <c r="AC26" s="454">
        <v>44</v>
      </c>
      <c r="AD26" s="471">
        <f t="shared" si="4"/>
        <v>89</v>
      </c>
      <c r="AE26" s="477"/>
      <c r="AF26" s="451">
        <v>84.07</v>
      </c>
      <c r="AG26" s="499">
        <f t="shared" si="5"/>
        <v>4.9300000000000068</v>
      </c>
      <c r="AH26" s="494">
        <v>15</v>
      </c>
      <c r="AI26" s="495">
        <v>17</v>
      </c>
      <c r="AJ26" s="495">
        <v>17</v>
      </c>
      <c r="AK26" s="501">
        <v>4</v>
      </c>
      <c r="AL26" s="501">
        <v>7</v>
      </c>
      <c r="AM26" s="471">
        <f t="shared" si="6"/>
        <v>60</v>
      </c>
      <c r="AN26" s="496"/>
      <c r="AO26" s="451">
        <v>57.93</v>
      </c>
      <c r="AP26" s="513">
        <f t="shared" si="7"/>
        <v>2.0700000000000003</v>
      </c>
      <c r="AQ26" s="500">
        <v>0</v>
      </c>
      <c r="AR26" s="516">
        <f t="shared" si="8"/>
        <v>308.82</v>
      </c>
      <c r="AS26" s="405" t="s">
        <v>92</v>
      </c>
      <c r="AT26" s="404">
        <f t="shared" si="9"/>
        <v>-192.86</v>
      </c>
      <c r="AU26" s="404">
        <f t="shared" si="10"/>
        <v>-7.2600000000000477</v>
      </c>
    </row>
    <row r="27" spans="1:47" ht="24" customHeight="1" x14ac:dyDescent="0.35">
      <c r="A27" s="400" t="s">
        <v>135</v>
      </c>
      <c r="B27" s="426" t="s">
        <v>27</v>
      </c>
      <c r="C27" s="356" t="s">
        <v>136</v>
      </c>
      <c r="D27" s="431">
        <v>38</v>
      </c>
      <c r="E27" s="437">
        <v>35</v>
      </c>
      <c r="F27" s="438">
        <v>42</v>
      </c>
      <c r="G27" s="438">
        <v>25</v>
      </c>
      <c r="H27" s="438">
        <v>37</v>
      </c>
      <c r="I27" s="438">
        <v>33</v>
      </c>
      <c r="J27" s="461">
        <f t="shared" si="0"/>
        <v>172</v>
      </c>
      <c r="K27" s="462"/>
      <c r="L27" s="463">
        <v>128.09</v>
      </c>
      <c r="M27" s="455">
        <f t="shared" si="1"/>
        <v>43.91</v>
      </c>
      <c r="N27" s="453">
        <v>13</v>
      </c>
      <c r="O27" s="454">
        <v>15</v>
      </c>
      <c r="P27" s="454">
        <v>12</v>
      </c>
      <c r="Q27" s="454">
        <v>17</v>
      </c>
      <c r="R27" s="454">
        <v>13</v>
      </c>
      <c r="S27" s="454">
        <v>19</v>
      </c>
      <c r="T27" s="454">
        <v>16</v>
      </c>
      <c r="U27" s="454">
        <v>19</v>
      </c>
      <c r="V27" s="454">
        <v>18</v>
      </c>
      <c r="W27" s="454">
        <v>19</v>
      </c>
      <c r="X27" s="471">
        <f t="shared" si="2"/>
        <v>161</v>
      </c>
      <c r="Y27" s="477"/>
      <c r="Z27" s="478">
        <v>88.58</v>
      </c>
      <c r="AA27" s="480">
        <f t="shared" si="3"/>
        <v>72.42</v>
      </c>
      <c r="AB27" s="453">
        <v>37</v>
      </c>
      <c r="AC27" s="454">
        <v>45</v>
      </c>
      <c r="AD27" s="471">
        <f t="shared" si="4"/>
        <v>82</v>
      </c>
      <c r="AE27" s="477"/>
      <c r="AF27" s="451">
        <v>72.459999999999994</v>
      </c>
      <c r="AG27" s="499">
        <f t="shared" si="5"/>
        <v>9.5400000000000063</v>
      </c>
      <c r="AH27" s="498">
        <v>7</v>
      </c>
      <c r="AI27" s="501">
        <v>7</v>
      </c>
      <c r="AJ27" s="495">
        <v>11</v>
      </c>
      <c r="AK27" s="495">
        <v>9</v>
      </c>
      <c r="AL27" s="495">
        <v>16</v>
      </c>
      <c r="AM27" s="471">
        <f t="shared" si="6"/>
        <v>50</v>
      </c>
      <c r="AN27" s="496"/>
      <c r="AO27" s="451">
        <v>51.56</v>
      </c>
      <c r="AP27" s="513">
        <v>0</v>
      </c>
      <c r="AQ27" s="500">
        <v>0</v>
      </c>
      <c r="AR27" s="516">
        <f t="shared" si="8"/>
        <v>163.87</v>
      </c>
      <c r="AS27" s="405" t="s">
        <v>123</v>
      </c>
      <c r="AT27" s="404">
        <f t="shared" si="9"/>
        <v>-337.81</v>
      </c>
      <c r="AU27" s="404">
        <f t="shared" si="10"/>
        <v>-144.94999999999999</v>
      </c>
    </row>
    <row r="28" spans="1:47" ht="24" customHeight="1" x14ac:dyDescent="0.35">
      <c r="A28" s="398"/>
      <c r="B28" s="348"/>
      <c r="C28" s="349"/>
      <c r="D28" s="431"/>
      <c r="E28" s="432"/>
      <c r="F28" s="433"/>
      <c r="G28" s="433"/>
      <c r="H28" s="433"/>
      <c r="I28" s="433"/>
      <c r="J28" s="449">
        <f t="shared" si="0"/>
        <v>0</v>
      </c>
      <c r="K28" s="450"/>
      <c r="L28" s="451"/>
      <c r="M28" s="455"/>
      <c r="N28" s="453"/>
      <c r="O28" s="454"/>
      <c r="P28" s="454"/>
      <c r="Q28" s="454"/>
      <c r="R28" s="454"/>
      <c r="S28" s="454"/>
      <c r="T28" s="454"/>
      <c r="U28" s="454"/>
      <c r="V28" s="454"/>
      <c r="W28" s="454"/>
      <c r="X28" s="471"/>
      <c r="Y28" s="477"/>
      <c r="Z28" s="478"/>
      <c r="AA28" s="480"/>
      <c r="AB28" s="453"/>
      <c r="AC28" s="454"/>
      <c r="AD28" s="471"/>
      <c r="AE28" s="477"/>
      <c r="AF28" s="451"/>
      <c r="AG28" s="499"/>
      <c r="AH28" s="494"/>
      <c r="AI28" s="495"/>
      <c r="AJ28" s="495"/>
      <c r="AK28" s="495"/>
      <c r="AL28" s="495"/>
      <c r="AM28" s="471"/>
      <c r="AN28" s="477"/>
      <c r="AO28" s="451"/>
      <c r="AP28" s="510"/>
      <c r="AQ28" s="500"/>
      <c r="AR28" s="516"/>
      <c r="AS28" s="405"/>
      <c r="AT28" s="404"/>
      <c r="AU28" s="404"/>
    </row>
    <row r="29" spans="1:47" ht="24" customHeight="1" x14ac:dyDescent="0.35">
      <c r="A29" s="401"/>
      <c r="B29" s="355"/>
      <c r="C29" s="356"/>
      <c r="D29" s="431"/>
      <c r="E29" s="432"/>
      <c r="F29" s="433"/>
      <c r="G29" s="433"/>
      <c r="H29" s="433"/>
      <c r="I29" s="433"/>
      <c r="J29" s="449">
        <f t="shared" si="0"/>
        <v>0</v>
      </c>
      <c r="K29" s="450"/>
      <c r="L29" s="451"/>
      <c r="M29" s="455"/>
      <c r="N29" s="453"/>
      <c r="O29" s="454"/>
      <c r="P29" s="454"/>
      <c r="Q29" s="454"/>
      <c r="R29" s="454"/>
      <c r="S29" s="454"/>
      <c r="T29" s="454"/>
      <c r="U29" s="454"/>
      <c r="V29" s="454"/>
      <c r="W29" s="454"/>
      <c r="X29" s="471"/>
      <c r="Y29" s="477"/>
      <c r="Z29" s="478"/>
      <c r="AA29" s="480"/>
      <c r="AB29" s="453"/>
      <c r="AC29" s="454"/>
      <c r="AD29" s="471"/>
      <c r="AE29" s="477"/>
      <c r="AF29" s="451"/>
      <c r="AG29" s="499"/>
      <c r="AH29" s="494"/>
      <c r="AI29" s="495"/>
      <c r="AJ29" s="495"/>
      <c r="AK29" s="495"/>
      <c r="AL29" s="495"/>
      <c r="AM29" s="471"/>
      <c r="AN29" s="477"/>
      <c r="AO29" s="451"/>
      <c r="AP29" s="510"/>
      <c r="AQ29" s="500"/>
      <c r="AR29" s="516"/>
      <c r="AS29" s="405"/>
      <c r="AT29" s="404"/>
      <c r="AU29" s="404"/>
    </row>
    <row r="30" spans="1:47" ht="24" customHeight="1" x14ac:dyDescent="0.35">
      <c r="A30" s="401"/>
      <c r="B30" s="355"/>
      <c r="C30" s="356"/>
      <c r="D30" s="431"/>
      <c r="E30" s="432"/>
      <c r="F30" s="433"/>
      <c r="G30" s="433"/>
      <c r="H30" s="433"/>
      <c r="I30" s="433"/>
      <c r="J30" s="449">
        <f t="shared" si="0"/>
        <v>0</v>
      </c>
      <c r="K30" s="450"/>
      <c r="L30" s="451"/>
      <c r="M30" s="455"/>
      <c r="N30" s="453"/>
      <c r="O30" s="454"/>
      <c r="P30" s="454"/>
      <c r="Q30" s="454"/>
      <c r="R30" s="454"/>
      <c r="S30" s="454"/>
      <c r="T30" s="454"/>
      <c r="U30" s="454"/>
      <c r="V30" s="454"/>
      <c r="W30" s="454"/>
      <c r="X30" s="471"/>
      <c r="Y30" s="477"/>
      <c r="Z30" s="478"/>
      <c r="AA30" s="480"/>
      <c r="AB30" s="453"/>
      <c r="AC30" s="454"/>
      <c r="AD30" s="471"/>
      <c r="AE30" s="477"/>
      <c r="AF30" s="451"/>
      <c r="AG30" s="499"/>
      <c r="AH30" s="494"/>
      <c r="AI30" s="495"/>
      <c r="AJ30" s="495"/>
      <c r="AK30" s="495"/>
      <c r="AL30" s="495"/>
      <c r="AM30" s="471"/>
      <c r="AN30" s="477"/>
      <c r="AO30" s="451"/>
      <c r="AP30" s="510"/>
      <c r="AQ30" s="500"/>
      <c r="AR30" s="516"/>
      <c r="AS30" s="405"/>
      <c r="AT30" s="404"/>
      <c r="AU30" s="404"/>
    </row>
    <row r="31" spans="1:47" ht="24" customHeight="1" x14ac:dyDescent="0.35">
      <c r="A31" s="401"/>
      <c r="B31" s="355"/>
      <c r="C31" s="356"/>
      <c r="D31" s="431"/>
      <c r="E31" s="437"/>
      <c r="F31" s="438"/>
      <c r="G31" s="438"/>
      <c r="H31" s="438"/>
      <c r="I31" s="438"/>
      <c r="J31" s="461">
        <f t="shared" si="0"/>
        <v>0</v>
      </c>
      <c r="K31" s="462"/>
      <c r="L31" s="463"/>
      <c r="M31" s="455"/>
      <c r="N31" s="453"/>
      <c r="O31" s="454"/>
      <c r="P31" s="454"/>
      <c r="Q31" s="454"/>
      <c r="R31" s="454"/>
      <c r="S31" s="454"/>
      <c r="T31" s="454"/>
      <c r="U31" s="454"/>
      <c r="V31" s="454"/>
      <c r="W31" s="454"/>
      <c r="X31" s="471"/>
      <c r="Y31" s="477"/>
      <c r="Z31" s="478"/>
      <c r="AA31" s="480"/>
      <c r="AB31" s="453"/>
      <c r="AC31" s="454"/>
      <c r="AD31" s="471"/>
      <c r="AE31" s="477"/>
      <c r="AF31" s="451"/>
      <c r="AG31" s="499"/>
      <c r="AH31" s="494"/>
      <c r="AI31" s="495"/>
      <c r="AJ31" s="495"/>
      <c r="AK31" s="495"/>
      <c r="AL31" s="495"/>
      <c r="AM31" s="471"/>
      <c r="AN31" s="477"/>
      <c r="AO31" s="451"/>
      <c r="AP31" s="510"/>
      <c r="AQ31" s="500"/>
      <c r="AR31" s="516"/>
      <c r="AS31" s="405"/>
      <c r="AT31" s="404"/>
      <c r="AU31" s="404"/>
    </row>
    <row r="32" spans="1:47" ht="24" customHeight="1" x14ac:dyDescent="0.35">
      <c r="A32" s="401"/>
      <c r="B32" s="355"/>
      <c r="C32" s="356"/>
      <c r="D32" s="431"/>
      <c r="E32" s="432"/>
      <c r="F32" s="433"/>
      <c r="G32" s="433"/>
      <c r="H32" s="433"/>
      <c r="I32" s="433"/>
      <c r="J32" s="449">
        <f t="shared" si="0"/>
        <v>0</v>
      </c>
      <c r="K32" s="450"/>
      <c r="L32" s="451"/>
      <c r="M32" s="455"/>
      <c r="N32" s="453"/>
      <c r="O32" s="454"/>
      <c r="P32" s="454"/>
      <c r="Q32" s="454"/>
      <c r="R32" s="454"/>
      <c r="S32" s="454"/>
      <c r="T32" s="454"/>
      <c r="U32" s="454"/>
      <c r="V32" s="454"/>
      <c r="W32" s="454"/>
      <c r="X32" s="471"/>
      <c r="Y32" s="477"/>
      <c r="Z32" s="478"/>
      <c r="AA32" s="480"/>
      <c r="AB32" s="453"/>
      <c r="AC32" s="454"/>
      <c r="AD32" s="471"/>
      <c r="AE32" s="477"/>
      <c r="AF32" s="451"/>
      <c r="AG32" s="499"/>
      <c r="AH32" s="494"/>
      <c r="AI32" s="495"/>
      <c r="AJ32" s="495"/>
      <c r="AK32" s="495"/>
      <c r="AL32" s="495"/>
      <c r="AM32" s="471"/>
      <c r="AN32" s="477"/>
      <c r="AO32" s="451"/>
      <c r="AP32" s="510"/>
      <c r="AQ32" s="500"/>
      <c r="AR32" s="516"/>
      <c r="AS32" s="405"/>
      <c r="AT32" s="404"/>
      <c r="AU32" s="404"/>
    </row>
    <row r="33" spans="1:47" ht="24" customHeight="1" x14ac:dyDescent="0.35">
      <c r="A33" s="401"/>
      <c r="B33" s="355"/>
      <c r="C33" s="356"/>
      <c r="D33" s="431"/>
      <c r="E33" s="432"/>
      <c r="F33" s="433"/>
      <c r="G33" s="433"/>
      <c r="H33" s="433"/>
      <c r="I33" s="433"/>
      <c r="J33" s="449">
        <f t="shared" si="0"/>
        <v>0</v>
      </c>
      <c r="K33" s="450"/>
      <c r="L33" s="451"/>
      <c r="M33" s="455"/>
      <c r="N33" s="453"/>
      <c r="O33" s="454"/>
      <c r="P33" s="454"/>
      <c r="Q33" s="454"/>
      <c r="R33" s="454"/>
      <c r="S33" s="454"/>
      <c r="T33" s="454"/>
      <c r="U33" s="454"/>
      <c r="V33" s="454"/>
      <c r="W33" s="454"/>
      <c r="X33" s="471"/>
      <c r="Y33" s="477"/>
      <c r="Z33" s="478"/>
      <c r="AA33" s="480"/>
      <c r="AB33" s="453"/>
      <c r="AC33" s="454"/>
      <c r="AD33" s="471"/>
      <c r="AE33" s="477"/>
      <c r="AF33" s="451"/>
      <c r="AG33" s="499"/>
      <c r="AH33" s="494"/>
      <c r="AI33" s="495"/>
      <c r="AJ33" s="495"/>
      <c r="AK33" s="495"/>
      <c r="AL33" s="495"/>
      <c r="AM33" s="471"/>
      <c r="AN33" s="477"/>
      <c r="AO33" s="451"/>
      <c r="AP33" s="510"/>
      <c r="AQ33" s="500"/>
      <c r="AR33" s="516"/>
      <c r="AS33" s="405"/>
      <c r="AT33" s="404"/>
      <c r="AU33" s="404"/>
    </row>
    <row r="34" spans="1:47" ht="24" customHeight="1" x14ac:dyDescent="0.35">
      <c r="A34" s="401"/>
      <c r="B34" s="355"/>
      <c r="C34" s="356"/>
      <c r="D34" s="431"/>
      <c r="E34" s="437"/>
      <c r="F34" s="438"/>
      <c r="G34" s="438"/>
      <c r="H34" s="438"/>
      <c r="I34" s="438"/>
      <c r="J34" s="461">
        <f t="shared" si="0"/>
        <v>0</v>
      </c>
      <c r="K34" s="462"/>
      <c r="L34" s="463"/>
      <c r="M34" s="455"/>
      <c r="N34" s="453"/>
      <c r="O34" s="454"/>
      <c r="P34" s="454"/>
      <c r="Q34" s="454"/>
      <c r="R34" s="454"/>
      <c r="S34" s="454"/>
      <c r="T34" s="454"/>
      <c r="U34" s="454"/>
      <c r="V34" s="454"/>
      <c r="W34" s="454"/>
      <c r="X34" s="471"/>
      <c r="Y34" s="477"/>
      <c r="Z34" s="478"/>
      <c r="AA34" s="480"/>
      <c r="AB34" s="453"/>
      <c r="AC34" s="454"/>
      <c r="AD34" s="471"/>
      <c r="AE34" s="477"/>
      <c r="AF34" s="451"/>
      <c r="AG34" s="499"/>
      <c r="AH34" s="494"/>
      <c r="AI34" s="495"/>
      <c r="AJ34" s="495"/>
      <c r="AK34" s="495"/>
      <c r="AL34" s="495"/>
      <c r="AM34" s="471"/>
      <c r="AN34" s="477"/>
      <c r="AO34" s="451"/>
      <c r="AP34" s="510"/>
      <c r="AQ34" s="500"/>
      <c r="AR34" s="516"/>
      <c r="AS34" s="405"/>
      <c r="AT34" s="404"/>
      <c r="AU34" s="404"/>
    </row>
    <row r="35" spans="1:47" ht="24" customHeight="1" x14ac:dyDescent="0.35">
      <c r="A35" s="401"/>
      <c r="B35" s="355"/>
      <c r="C35" s="356"/>
      <c r="D35" s="431"/>
      <c r="E35" s="437"/>
      <c r="F35" s="438"/>
      <c r="G35" s="438"/>
      <c r="H35" s="438"/>
      <c r="I35" s="438"/>
      <c r="J35" s="461">
        <f t="shared" si="0"/>
        <v>0</v>
      </c>
      <c r="K35" s="462"/>
      <c r="L35" s="463"/>
      <c r="M35" s="455"/>
      <c r="N35" s="453"/>
      <c r="O35" s="454"/>
      <c r="P35" s="454"/>
      <c r="Q35" s="454"/>
      <c r="R35" s="454"/>
      <c r="S35" s="454"/>
      <c r="T35" s="454"/>
      <c r="U35" s="454"/>
      <c r="V35" s="454"/>
      <c r="W35" s="454"/>
      <c r="X35" s="471"/>
      <c r="Y35" s="477"/>
      <c r="Z35" s="478"/>
      <c r="AA35" s="480"/>
      <c r="AB35" s="453"/>
      <c r="AC35" s="454"/>
      <c r="AD35" s="471"/>
      <c r="AE35" s="477"/>
      <c r="AF35" s="451"/>
      <c r="AG35" s="499"/>
      <c r="AH35" s="494"/>
      <c r="AI35" s="495"/>
      <c r="AJ35" s="495"/>
      <c r="AK35" s="495"/>
      <c r="AL35" s="495"/>
      <c r="AM35" s="471"/>
      <c r="AN35" s="477"/>
      <c r="AO35" s="451"/>
      <c r="AP35" s="510"/>
      <c r="AQ35" s="500"/>
      <c r="AR35" s="516"/>
      <c r="AS35" s="395"/>
    </row>
    <row r="36" spans="1:47" ht="24" customHeight="1" x14ac:dyDescent="0.35">
      <c r="A36" s="376"/>
      <c r="B36" s="377"/>
      <c r="C36" s="378"/>
      <c r="D36" s="439"/>
      <c r="E36" s="440"/>
      <c r="F36" s="441"/>
      <c r="G36" s="441"/>
      <c r="H36" s="441"/>
      <c r="I36" s="441"/>
      <c r="J36" s="464">
        <f t="shared" si="0"/>
        <v>0</v>
      </c>
      <c r="K36" s="465"/>
      <c r="L36" s="466"/>
      <c r="M36" s="467"/>
      <c r="N36" s="468"/>
      <c r="O36" s="469"/>
      <c r="P36" s="469"/>
      <c r="Q36" s="469"/>
      <c r="R36" s="469"/>
      <c r="S36" s="469"/>
      <c r="T36" s="469"/>
      <c r="U36" s="469"/>
      <c r="V36" s="469"/>
      <c r="W36" s="469"/>
      <c r="X36" s="473"/>
      <c r="Y36" s="483"/>
      <c r="Z36" s="484"/>
      <c r="AA36" s="485"/>
      <c r="AB36" s="468"/>
      <c r="AC36" s="469"/>
      <c r="AD36" s="473"/>
      <c r="AE36" s="483"/>
      <c r="AF36" s="486"/>
      <c r="AG36" s="502"/>
      <c r="AH36" s="503"/>
      <c r="AI36" s="504"/>
      <c r="AJ36" s="504"/>
      <c r="AK36" s="504"/>
      <c r="AL36" s="504"/>
      <c r="AM36" s="473"/>
      <c r="AN36" s="483"/>
      <c r="AO36" s="486"/>
      <c r="AP36" s="518"/>
      <c r="AQ36" s="519"/>
      <c r="AR36" s="520"/>
      <c r="AS36" s="397"/>
    </row>
  </sheetData>
  <sheetProtection selectLockedCells="1" selectUnlockedCells="1"/>
  <mergeCells count="29">
    <mergeCell ref="A1:AS1"/>
    <mergeCell ref="B2:AQ2"/>
    <mergeCell ref="B3:AQ3"/>
    <mergeCell ref="B4:AQ4"/>
    <mergeCell ref="B5:AQ5"/>
    <mergeCell ref="AR5:AS5"/>
    <mergeCell ref="B6:AQ6"/>
    <mergeCell ref="AR6:AS6"/>
    <mergeCell ref="B7:AQ7"/>
    <mergeCell ref="AR7:AS7"/>
    <mergeCell ref="B8:AQ8"/>
    <mergeCell ref="AR8:AS8"/>
    <mergeCell ref="B9:AQ9"/>
    <mergeCell ref="AR9:AS9"/>
    <mergeCell ref="B10:AQ10"/>
    <mergeCell ref="AR10:AS10"/>
    <mergeCell ref="B11:AQ11"/>
    <mergeCell ref="AR11:AS11"/>
    <mergeCell ref="B12:AQ12"/>
    <mergeCell ref="AR12:AS12"/>
    <mergeCell ref="A13:A15"/>
    <mergeCell ref="B13:B15"/>
    <mergeCell ref="C13:C15"/>
    <mergeCell ref="D13:D14"/>
    <mergeCell ref="AH13:AQ14"/>
    <mergeCell ref="AR13:AS14"/>
    <mergeCell ref="E13:M14"/>
    <mergeCell ref="N13:AA14"/>
    <mergeCell ref="AB13:AG14"/>
  </mergeCells>
  <printOptions horizontalCentered="1" verticalCentered="1"/>
  <pageMargins left="0.2" right="0.16" top="0.28000000000000003" bottom="0.24" header="0.51" footer="0.51"/>
  <pageSetup paperSize="9" scale="93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36</vt:i4>
      </vt:variant>
      <vt:variant>
        <vt:lpstr>Pojmenované oblasti</vt:lpstr>
      </vt:variant>
      <vt:variant>
        <vt:i4>26</vt:i4>
      </vt:variant>
    </vt:vector>
  </HeadingPairs>
  <TitlesOfParts>
    <vt:vector size="62" baseType="lpstr">
      <vt:lpstr>(2)</vt:lpstr>
      <vt:lpstr>(3)</vt:lpstr>
      <vt:lpstr>(4)</vt:lpstr>
      <vt:lpstr>(5)</vt:lpstr>
      <vt:lpstr>2023 (2)</vt:lpstr>
      <vt:lpstr>2023</vt:lpstr>
      <vt:lpstr>2022</vt:lpstr>
      <vt:lpstr>2021</vt:lpstr>
      <vt:lpstr>2019</vt:lpstr>
      <vt:lpstr>2018</vt:lpstr>
      <vt:lpstr>2017</vt:lpstr>
      <vt:lpstr>2016</vt:lpstr>
      <vt:lpstr>2015</vt:lpstr>
      <vt:lpstr>2014</vt:lpstr>
      <vt:lpstr>2013-2</vt:lpstr>
      <vt:lpstr>2013-1</vt:lpstr>
      <vt:lpstr>2012-3</vt:lpstr>
      <vt:lpstr>2012-2</vt:lpstr>
      <vt:lpstr>2012-1</vt:lpstr>
      <vt:lpstr>2011-3</vt:lpstr>
      <vt:lpstr>2011-2</vt:lpstr>
      <vt:lpstr>2011-1</vt:lpstr>
      <vt:lpstr>2010-2</vt:lpstr>
      <vt:lpstr>2010-1</vt:lpstr>
      <vt:lpstr>2009-4</vt:lpstr>
      <vt:lpstr>2009-3</vt:lpstr>
      <vt:lpstr>2009-2</vt:lpstr>
      <vt:lpstr>2009-1</vt:lpstr>
      <vt:lpstr>2008-4</vt:lpstr>
      <vt:lpstr>2008-3</vt:lpstr>
      <vt:lpstr>2008-2</vt:lpstr>
      <vt:lpstr>2008-1</vt:lpstr>
      <vt:lpstr>2007-4</vt:lpstr>
      <vt:lpstr>2007-3</vt:lpstr>
      <vt:lpstr>2007-2</vt:lpstr>
      <vt:lpstr>2007-1</vt:lpstr>
      <vt:lpstr>'(2)'!Excel_BuiltIn_Print_Area</vt:lpstr>
      <vt:lpstr>'(3)'!Excel_BuiltIn_Print_Area</vt:lpstr>
      <vt:lpstr>'(4)'!Excel_BuiltIn_Print_Area</vt:lpstr>
      <vt:lpstr>'(5)'!Excel_BuiltIn_Print_Area</vt:lpstr>
      <vt:lpstr>'2017'!Excel_BuiltIn_Print_Area</vt:lpstr>
      <vt:lpstr>'2018'!Excel_BuiltIn_Print_Area</vt:lpstr>
      <vt:lpstr>'2019'!Excel_BuiltIn_Print_Area</vt:lpstr>
      <vt:lpstr>'2021'!Excel_BuiltIn_Print_Area</vt:lpstr>
      <vt:lpstr>'2022'!Excel_BuiltIn_Print_Area</vt:lpstr>
      <vt:lpstr>'2023'!Excel_BuiltIn_Print_Area</vt:lpstr>
      <vt:lpstr>'2023 (2)'!Excel_BuiltIn_Print_Area</vt:lpstr>
      <vt:lpstr>'(2)'!Oblast_tisku</vt:lpstr>
      <vt:lpstr>'(3)'!Oblast_tisku</vt:lpstr>
      <vt:lpstr>'(4)'!Oblast_tisku</vt:lpstr>
      <vt:lpstr>'(5)'!Oblast_tisku</vt:lpstr>
      <vt:lpstr>'2012-2'!Oblast_tisku</vt:lpstr>
      <vt:lpstr>'2013-1'!Oblast_tisku</vt:lpstr>
      <vt:lpstr>'2013-2'!Oblast_tisku</vt:lpstr>
      <vt:lpstr>'2014'!Oblast_tisku</vt:lpstr>
      <vt:lpstr>'2015'!Oblast_tisku</vt:lpstr>
      <vt:lpstr>'2016'!Oblast_tisku</vt:lpstr>
      <vt:lpstr>'2019'!Oblast_tisku</vt:lpstr>
      <vt:lpstr>'2021'!Oblast_tisku</vt:lpstr>
      <vt:lpstr>'2022'!Oblast_tisku</vt:lpstr>
      <vt:lpstr>'2023'!Oblast_tisku</vt:lpstr>
      <vt:lpstr>'2023 (2)'!Oblast_tisku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Vodrážka</dc:creator>
  <cp:lastModifiedBy>Vít Vodrážka</cp:lastModifiedBy>
  <cp:revision>1</cp:revision>
  <cp:lastPrinted>2023-10-21T15:04:41Z</cp:lastPrinted>
  <dcterms:created xsi:type="dcterms:W3CDTF">2009-04-05T15:18:00Z</dcterms:created>
  <dcterms:modified xsi:type="dcterms:W3CDTF">2023-10-21T15:05:24Z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1033-11.2.0.11306</vt:lpwstr>
  </property>
  <property fmtid="{D5CDD505-2E9C-101B-9397-08002B2CF9AE}" pid="3" name="ICV">
    <vt:lpwstr>F05FE630313D4AD19ED8208DA7D511B7</vt:lpwstr>
  </property>
</Properties>
</file>