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55" tabRatio="500"/>
  </bookViews>
  <sheets>
    <sheet name="2018" sheetId="1" r:id="rId1"/>
    <sheet name="2018 MÍŘ" sheetId="2" r:id="rId2"/>
    <sheet name="2018 akční I" sheetId="3" r:id="rId3"/>
    <sheet name="2018 akční II" sheetId="4" r:id="rId4"/>
    <sheet name="výsledkovka (2)" sheetId="5" state="hidden" r:id="rId5"/>
    <sheet name="akční I (2)" sheetId="6" state="hidden" r:id="rId6"/>
    <sheet name="akční II (2)" sheetId="7" state="hidden" r:id="rId7"/>
    <sheet name="2017" sheetId="15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</sheets>
  <definedNames>
    <definedName name="_xlnm._FilterDatabase" localSheetId="0" hidden="1">'2018'!$A$12:$M$32</definedName>
    <definedName name="_xlnm_Print_Area_1" localSheetId="0">'2018'!$A$1:$N$46</definedName>
    <definedName name="_xlnm_Print_Area_1" localSheetId="4">'výsledkovka (2)'!$A$1:$N$49</definedName>
    <definedName name="_xlnm_Print_Area_1" localSheetId="8">'2016'!$A$1:$N$49</definedName>
    <definedName name="_xlnm_Print_Area_1" localSheetId="7">'2017'!$A$1:$N$49</definedName>
    <definedName name="_xlnm_Print_Area_1">#REF!</definedName>
    <definedName name="Excel_BuiltIn_Print_Area" localSheetId="1">'2018 MÍŘ'!$A$2:$J$31</definedName>
    <definedName name="Excel_BuiltIn_Print_Area" localSheetId="2">'2018 akční I'!$A$1:$L$42</definedName>
    <definedName name="Excel_BuiltIn_Print_Area" localSheetId="3">'2018 akční II'!$A$1:$J$41</definedName>
    <definedName name="Excel_BuiltIn_Print_Area" localSheetId="9">'2015'!$A$1:$N$35</definedName>
    <definedName name="Excel_BuiltIn_Print_Area" localSheetId="10">'2014'!$A$1:$R$38</definedName>
    <definedName name="Excel_BuiltIn_Print_Area" localSheetId="11">'2013'!$A$1:$Q$39</definedName>
    <definedName name="Excel_BuiltIn_Print_Area" localSheetId="12">'2012'!$A$1:$O$34</definedName>
    <definedName name="Excel_BuiltIn_Print_Area" localSheetId="13">'2011'!$A$1:$O$34</definedName>
    <definedName name="Excel_BuiltIn_Print_Area" localSheetId="14">'2010'!$A$1:$O$36</definedName>
    <definedName name="_xlnm.Print_Area" localSheetId="8">'2016'!$A$1:$N$35</definedName>
    <definedName name="_xlnm.Print_Area" localSheetId="0">'2018'!$A$1:$N$32</definedName>
    <definedName name="_xlnm.Print_Area" localSheetId="2">'2018 akční I'!$A$1:$L$23</definedName>
    <definedName name="_xlnm.Print_Area" localSheetId="5">'akční I (2)'!$A$1:$L$36</definedName>
    <definedName name="_xlnm.Print_Area" localSheetId="3">'2018 akční II'!$A$1:$J$23</definedName>
    <definedName name="_xlnm.Print_Area" localSheetId="6">'akční II (2)'!$A$1:$I$36</definedName>
    <definedName name="_xlnm.Print_Area" localSheetId="4">'výsledkovka (2)'!$A$1:$N$31</definedName>
    <definedName name="_xlnm.Print_Area" localSheetId="7">'2017'!$A$1:$N$35</definedName>
    <definedName name="_xlnm.Print_Area" localSheetId="1">'2018 MÍŘ'!$A$1:$J$23</definedName>
  </definedNames>
  <calcPr calcId="144525"/>
</workbook>
</file>

<file path=xl/comments1.xml><?xml version="1.0" encoding="utf-8"?>
<comments xmlns="http://schemas.openxmlformats.org/spreadsheetml/2006/main">
  <authors>
    <author xml:space="preserve"> </author>
  </authors>
  <commentList>
    <comment ref="D10" authorId="0">
      <text>
        <r>
          <rPr>
            <b/>
            <sz val="14"/>
            <rFont val="Arial"/>
            <charset val="238"/>
          </rPr>
          <t>5+15 (5x obě, 5x pravá, 5x levá)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10" authorId="0">
      <text>
        <r>
          <rPr>
            <b/>
            <sz val="14"/>
            <rFont val="Arial"/>
            <charset val="238"/>
          </rPr>
          <t>5+15 (5x obě, 5x pravá, 5x levá)</t>
        </r>
      </text>
    </comment>
  </commentList>
</comments>
</file>

<file path=xl/sharedStrings.xml><?xml version="1.0" encoding="utf-8"?>
<sst xmlns="http://schemas.openxmlformats.org/spreadsheetml/2006/main" count="411">
  <si>
    <t>VÝSLEDKOVÁ  LISTINA</t>
  </si>
  <si>
    <t>Název soutěže</t>
  </si>
  <si>
    <t>Poslední rána 2018</t>
  </si>
  <si>
    <t>Č.sout.</t>
  </si>
  <si>
    <t>Pořadatel</t>
  </si>
  <si>
    <t>KVZ Polná , reg. č. 14 -74-01</t>
  </si>
  <si>
    <t>Ročník</t>
  </si>
  <si>
    <t>IX.</t>
  </si>
  <si>
    <t>Termín konání</t>
  </si>
  <si>
    <t>15.12.2018</t>
  </si>
  <si>
    <t>Kolo</t>
  </si>
  <si>
    <t>Místo konání</t>
  </si>
  <si>
    <t>střelnice KVZ Polná, k.ú. Dobroutov</t>
  </si>
  <si>
    <t>Počet účastníků</t>
  </si>
  <si>
    <t>Disciplíny</t>
  </si>
  <si>
    <t>VPS - dle propozic</t>
  </si>
  <si>
    <t>Hlavní rozhodčí</t>
  </si>
  <si>
    <t>Ing. Jan Bělohlávek</t>
  </si>
  <si>
    <t>Ředitel soutěže</t>
  </si>
  <si>
    <t xml:space="preserve">Petr Růžička </t>
  </si>
  <si>
    <t>Jméno, příjmení, titul</t>
  </si>
  <si>
    <t>Organizace, klub</t>
  </si>
  <si>
    <t>Číslo průk.</t>
  </si>
  <si>
    <t>Mířená</t>
  </si>
  <si>
    <t>Akční I.</t>
  </si>
  <si>
    <t>Akční II.</t>
  </si>
  <si>
    <t>Poslední rána</t>
  </si>
  <si>
    <t>CELKEM</t>
  </si>
  <si>
    <t>Body</t>
  </si>
  <si>
    <t>Poř.</t>
  </si>
  <si>
    <t>MM</t>
  </si>
  <si>
    <t>POŘ.</t>
  </si>
  <si>
    <t>BODY</t>
  </si>
  <si>
    <t>POŘADÍ</t>
  </si>
  <si>
    <t>Aleš Maštera</t>
  </si>
  <si>
    <t>KVZ Třebíč</t>
  </si>
  <si>
    <t>1779</t>
  </si>
  <si>
    <t>I.</t>
  </si>
  <si>
    <t>II.</t>
  </si>
  <si>
    <t>4.</t>
  </si>
  <si>
    <t>8.</t>
  </si>
  <si>
    <t>Lukáš Vomela, Ing.</t>
  </si>
  <si>
    <t>KVZ Polná</t>
  </si>
  <si>
    <t>3279</t>
  </si>
  <si>
    <t>12.</t>
  </si>
  <si>
    <t>18.</t>
  </si>
  <si>
    <t>Vít Vodrážka</t>
  </si>
  <si>
    <t>3259</t>
  </si>
  <si>
    <t>7.</t>
  </si>
  <si>
    <t>III.</t>
  </si>
  <si>
    <t>II.-III.</t>
  </si>
  <si>
    <t>Michal Svoboda</t>
  </si>
  <si>
    <t>KVZ Pol. Počátky</t>
  </si>
  <si>
    <t>0195</t>
  </si>
  <si>
    <t>6.</t>
  </si>
  <si>
    <t>5.</t>
  </si>
  <si>
    <t>Pavel Cibuliak</t>
  </si>
  <si>
    <t>ČSS Třebíč</t>
  </si>
  <si>
    <t>11.</t>
  </si>
  <si>
    <t>Milan Doležal</t>
  </si>
  <si>
    <t>0415</t>
  </si>
  <si>
    <t>10.</t>
  </si>
  <si>
    <t>Miroslav Koch</t>
  </si>
  <si>
    <t>1280</t>
  </si>
  <si>
    <t>13.</t>
  </si>
  <si>
    <t>Josef Doležel</t>
  </si>
  <si>
    <t>0423</t>
  </si>
  <si>
    <t>9.</t>
  </si>
  <si>
    <t>Petr Růžička</t>
  </si>
  <si>
    <t>5334</t>
  </si>
  <si>
    <t>15.</t>
  </si>
  <si>
    <t>Karel Získal</t>
  </si>
  <si>
    <t>KVZ Pelhřimov</t>
  </si>
  <si>
    <t>3415</t>
  </si>
  <si>
    <t>Tibor Ladič</t>
  </si>
  <si>
    <t>0430</t>
  </si>
  <si>
    <t>14.</t>
  </si>
  <si>
    <t>Jiří Zvolánek</t>
  </si>
  <si>
    <t>3424</t>
  </si>
  <si>
    <t>Jan Bělohlávek, Ing.</t>
  </si>
  <si>
    <t>0093</t>
  </si>
  <si>
    <t>David Šťastný</t>
  </si>
  <si>
    <t>5456</t>
  </si>
  <si>
    <t>17.</t>
  </si>
  <si>
    <t>Ladislav Dolejší, JUDr.</t>
  </si>
  <si>
    <t>4597</t>
  </si>
  <si>
    <t>16.</t>
  </si>
  <si>
    <t>Robert Havelka</t>
  </si>
  <si>
    <t>0719</t>
  </si>
  <si>
    <t>Tomáš Röder</t>
  </si>
  <si>
    <t>5199</t>
  </si>
  <si>
    <t>Tomáš Fiala</t>
  </si>
  <si>
    <t>0722</t>
  </si>
  <si>
    <t>20.</t>
  </si>
  <si>
    <t>Martin Děrgl</t>
  </si>
  <si>
    <t>0753</t>
  </si>
  <si>
    <t>19.</t>
  </si>
  <si>
    <t>Marian Cap</t>
  </si>
  <si>
    <t>3784</t>
  </si>
  <si>
    <t>René Žák</t>
  </si>
  <si>
    <t>0365</t>
  </si>
  <si>
    <t>21.</t>
  </si>
  <si>
    <t>MÍŘENÁ 5+15 (5x obě, 5x pravá, 5x levá)</t>
  </si>
  <si>
    <t>jméno</t>
  </si>
  <si>
    <t>Počet ran</t>
  </si>
  <si>
    <t>Součet</t>
  </si>
  <si>
    <t>terče</t>
  </si>
  <si>
    <t>body celkem</t>
  </si>
  <si>
    <t>čas</t>
  </si>
  <si>
    <t>penal.</t>
  </si>
  <si>
    <t>výsledek</t>
  </si>
  <si>
    <t>JMÉNO</t>
  </si>
  <si>
    <t>T1</t>
  </si>
  <si>
    <t>T2</t>
  </si>
  <si>
    <t>T3</t>
  </si>
  <si>
    <t>T4</t>
  </si>
  <si>
    <t>T5</t>
  </si>
  <si>
    <t>T6</t>
  </si>
  <si>
    <t>KOV</t>
  </si>
  <si>
    <t>terč</t>
  </si>
  <si>
    <t>BONUS</t>
  </si>
  <si>
    <t>Poslední rána 2016</t>
  </si>
  <si>
    <t>VII.</t>
  </si>
  <si>
    <t>Vyplňte tak, aby bylo možno soutěž a její výsledky jednoznačně vyhodnotit.
Děkujeme</t>
  </si>
  <si>
    <t>VPS, VRS - dle propozic</t>
  </si>
  <si>
    <t>Číslo průkazu</t>
  </si>
  <si>
    <t>penalizace</t>
  </si>
  <si>
    <t>Poslední rána 2017</t>
  </si>
  <si>
    <t>VIII.</t>
  </si>
  <si>
    <t>Mgr. Tomáš Rosický</t>
  </si>
  <si>
    <t>David Nikodým</t>
  </si>
  <si>
    <t>Vladimír Vejslík</t>
  </si>
  <si>
    <t>KVZ Fruko JH</t>
  </si>
  <si>
    <t>3178</t>
  </si>
  <si>
    <t>Miroslav Fiala</t>
  </si>
  <si>
    <t>5138</t>
  </si>
  <si>
    <t>Pavel Červenka</t>
  </si>
  <si>
    <t>5085</t>
  </si>
  <si>
    <t>Josef Kopřiva</t>
  </si>
  <si>
    <t>5198</t>
  </si>
  <si>
    <t>Jan Bělohlávek</t>
  </si>
  <si>
    <t>0094</t>
  </si>
  <si>
    <t>Vojtěch Brejžek, Ing.</t>
  </si>
  <si>
    <t>0211</t>
  </si>
  <si>
    <t>Rostislav Mareš</t>
  </si>
  <si>
    <t>Tomáš Rosický, Mgr.</t>
  </si>
  <si>
    <t>2392</t>
  </si>
  <si>
    <t>Zdeněk Vala</t>
  </si>
  <si>
    <t>3120</t>
  </si>
  <si>
    <t>Milan Jílek, PaedDr.</t>
  </si>
  <si>
    <t>5266</t>
  </si>
  <si>
    <t>Milan Matějka</t>
  </si>
  <si>
    <t>0167</t>
  </si>
  <si>
    <t>Štěpán Rosický</t>
  </si>
  <si>
    <t>22.</t>
  </si>
  <si>
    <t xml:space="preserve"> - </t>
  </si>
  <si>
    <t>23.</t>
  </si>
  <si>
    <t>Jakub Brož</t>
  </si>
  <si>
    <t>Ing. Pavel Vlček</t>
  </si>
  <si>
    <t>Antonín Jelínek</t>
  </si>
  <si>
    <t>1045</t>
  </si>
  <si>
    <t>1.</t>
  </si>
  <si>
    <t>Miroslav Jíša</t>
  </si>
  <si>
    <t>GRAND Benešov</t>
  </si>
  <si>
    <t>2.</t>
  </si>
  <si>
    <t>3.</t>
  </si>
  <si>
    <t>Ivo Dohnal, Ing.</t>
  </si>
  <si>
    <t>4231</t>
  </si>
  <si>
    <t>Tomáš Roder</t>
  </si>
  <si>
    <t>Václav Brož</t>
  </si>
  <si>
    <t>3843</t>
  </si>
  <si>
    <t>Pavel Vlček, Ing.</t>
  </si>
  <si>
    <t>3244</t>
  </si>
  <si>
    <t>Poslední rána 2015</t>
  </si>
  <si>
    <t>VI.</t>
  </si>
  <si>
    <t>Kontakt:</t>
  </si>
  <si>
    <t>Tomáš Melichar</t>
  </si>
  <si>
    <t>1807</t>
  </si>
  <si>
    <t>Jaroslav Novotný</t>
  </si>
  <si>
    <t>KVZ Telč</t>
  </si>
  <si>
    <t>5477</t>
  </si>
  <si>
    <t>Miroslav Koch st.</t>
  </si>
  <si>
    <t>KVZ Policie Počátky</t>
  </si>
  <si>
    <t>Martin Smejkal</t>
  </si>
  <si>
    <t>5475</t>
  </si>
  <si>
    <t>Lukáš Vomela, Bc.</t>
  </si>
  <si>
    <t>Martin Adensam</t>
  </si>
  <si>
    <t>SK Žirovnice</t>
  </si>
  <si>
    <t>Ivan Vala</t>
  </si>
  <si>
    <t>4264</t>
  </si>
  <si>
    <t>24.</t>
  </si>
  <si>
    <t>Miroslav Koch ml.</t>
  </si>
  <si>
    <t>Poslední rána 2014</t>
  </si>
  <si>
    <t>V.</t>
  </si>
  <si>
    <t>Dle propozic</t>
  </si>
  <si>
    <t>body</t>
  </si>
  <si>
    <t>mm</t>
  </si>
  <si>
    <t>František Toman, Ing.</t>
  </si>
  <si>
    <t>2995</t>
  </si>
  <si>
    <t>Lubomír Topolovský</t>
  </si>
  <si>
    <t>ALFA Svitavy</t>
  </si>
  <si>
    <t>Karel Získal            RE</t>
  </si>
  <si>
    <t>Antonín Jelínek       RE</t>
  </si>
  <si>
    <t>Stanislav Mudrich</t>
  </si>
  <si>
    <t>Lubomír Dostál</t>
  </si>
  <si>
    <t>Josef Čekal</t>
  </si>
  <si>
    <t>0291</t>
  </si>
  <si>
    <t>25.</t>
  </si>
  <si>
    <t>František Satrapa</t>
  </si>
  <si>
    <t>27.</t>
  </si>
  <si>
    <t>Josef Vopařil</t>
  </si>
  <si>
    <t>26.</t>
  </si>
  <si>
    <t>Štěpán Rosický    PE. RE</t>
  </si>
  <si>
    <t>Tomáš Rosický, Mgr.  PE. RE</t>
  </si>
  <si>
    <t>28.</t>
  </si>
  <si>
    <t>Poslední rána 2013</t>
  </si>
  <si>
    <t>IV.</t>
  </si>
  <si>
    <t>Miroslav Květenský</t>
  </si>
  <si>
    <t>KVZ Týn n/V.</t>
  </si>
  <si>
    <t>1569</t>
  </si>
  <si>
    <t>Jiří Švihálek</t>
  </si>
  <si>
    <t>3700</t>
  </si>
  <si>
    <t>Václav Vystyd</t>
  </si>
  <si>
    <t>5082</t>
  </si>
  <si>
    <t>KVZ Policie Poč.</t>
  </si>
  <si>
    <t>Antonín Jelínek  Re</t>
  </si>
  <si>
    <t>4045</t>
  </si>
  <si>
    <t>Josef Čihák</t>
  </si>
  <si>
    <t>3849</t>
  </si>
  <si>
    <t>Tomáš Plíhal, Ing.</t>
  </si>
  <si>
    <t>5269</t>
  </si>
  <si>
    <t>KVZ Jablonné n/O</t>
  </si>
  <si>
    <t>5219</t>
  </si>
  <si>
    <t>Ladislav Žemlička</t>
  </si>
  <si>
    <t>3435</t>
  </si>
  <si>
    <t>Viktor Fuksa</t>
  </si>
  <si>
    <t>5131</t>
  </si>
  <si>
    <t>Radek Krupica</t>
  </si>
  <si>
    <t>Tomáš Rosický, Mgr. PeR</t>
  </si>
  <si>
    <t>Radek Dvořák</t>
  </si>
  <si>
    <t>0492</t>
  </si>
  <si>
    <t>Poslední rána 2012</t>
  </si>
  <si>
    <t>Akční</t>
  </si>
  <si>
    <t>Souboj KO</t>
  </si>
  <si>
    <t>pořadí</t>
  </si>
  <si>
    <t>vzdálenost v mm</t>
  </si>
  <si>
    <t>125</t>
  </si>
  <si>
    <t>4862</t>
  </si>
  <si>
    <t>4.-6.</t>
  </si>
  <si>
    <t>19.-20.</t>
  </si>
  <si>
    <t>7.-9.</t>
  </si>
  <si>
    <t>KVZ Vltava T/V</t>
  </si>
  <si>
    <t>12.-17.</t>
  </si>
  <si>
    <t>11.-12.</t>
  </si>
  <si>
    <t>Štefan Mesároš</t>
  </si>
  <si>
    <t>3518</t>
  </si>
  <si>
    <t>5931</t>
  </si>
  <si>
    <t>21.-22.</t>
  </si>
  <si>
    <t>18.-20.</t>
  </si>
  <si>
    <t>9.-10.</t>
  </si>
  <si>
    <t>Yuan Yao</t>
  </si>
  <si>
    <t>Lukáš Vomela</t>
  </si>
  <si>
    <t>Pavel Vlček</t>
  </si>
  <si>
    <t>Albert Wrzecionka</t>
  </si>
  <si>
    <t>3350</t>
  </si>
  <si>
    <t>Poslední rána 2011</t>
  </si>
  <si>
    <t>Vyplňte tak, aby bylo</t>
  </si>
  <si>
    <t>možno soutěž a její</t>
  </si>
  <si>
    <t>Herní systém</t>
  </si>
  <si>
    <t>výsledky jednoznačně</t>
  </si>
  <si>
    <t>Protesty</t>
  </si>
  <si>
    <t>vyhodnotit.  Děkujeme</t>
  </si>
  <si>
    <t>Diskvalifikace</t>
  </si>
  <si>
    <t>Kontakt:607831899</t>
  </si>
  <si>
    <t>Příjmení, jméno</t>
  </si>
  <si>
    <t>Číslo</t>
  </si>
  <si>
    <t>průkazu</t>
  </si>
  <si>
    <t>Nikodým David</t>
  </si>
  <si>
    <t>SKP Pelhřimov</t>
  </si>
  <si>
    <t>111</t>
  </si>
  <si>
    <t>140</t>
  </si>
  <si>
    <t>22,13</t>
  </si>
  <si>
    <t>9</t>
  </si>
  <si>
    <t>77</t>
  </si>
  <si>
    <t xml:space="preserve">Bělohlávek Jan, Ing. </t>
  </si>
  <si>
    <t>102</t>
  </si>
  <si>
    <t>138</t>
  </si>
  <si>
    <t>27,24</t>
  </si>
  <si>
    <t>25</t>
  </si>
  <si>
    <t>37</t>
  </si>
  <si>
    <t>Koch Miroskav</t>
  </si>
  <si>
    <t>KVZ Počátky</t>
  </si>
  <si>
    <t>114</t>
  </si>
  <si>
    <t>139</t>
  </si>
  <si>
    <t>26,64</t>
  </si>
  <si>
    <t>4</t>
  </si>
  <si>
    <t>50</t>
  </si>
  <si>
    <t>Jelínek Antonín</t>
  </si>
  <si>
    <t>110</t>
  </si>
  <si>
    <t>127</t>
  </si>
  <si>
    <t>35,21</t>
  </si>
  <si>
    <t>21</t>
  </si>
  <si>
    <t>12</t>
  </si>
  <si>
    <t>Vodrážka Vít</t>
  </si>
  <si>
    <t>96</t>
  </si>
  <si>
    <t>137</t>
  </si>
  <si>
    <t>28,15</t>
  </si>
  <si>
    <t>13</t>
  </si>
  <si>
    <t>47</t>
  </si>
  <si>
    <t>Doležel Josef</t>
  </si>
  <si>
    <t>100</t>
  </si>
  <si>
    <t>120</t>
  </si>
  <si>
    <t>26,29</t>
  </si>
  <si>
    <t>20</t>
  </si>
  <si>
    <t>43</t>
  </si>
  <si>
    <t>Doležal Milan</t>
  </si>
  <si>
    <t>94</t>
  </si>
  <si>
    <t>35,32</t>
  </si>
  <si>
    <t>53</t>
  </si>
  <si>
    <t>Vejslík Vladimír</t>
  </si>
  <si>
    <t>KVZ Madeta JH</t>
  </si>
  <si>
    <t>121</t>
  </si>
  <si>
    <t>29,56</t>
  </si>
  <si>
    <t>0</t>
  </si>
  <si>
    <t>3</t>
  </si>
  <si>
    <t>Získal Karel</t>
  </si>
  <si>
    <t>115</t>
  </si>
  <si>
    <t>39,80</t>
  </si>
  <si>
    <t>11</t>
  </si>
  <si>
    <t>61</t>
  </si>
  <si>
    <t>Dohnal Ivo</t>
  </si>
  <si>
    <t>92</t>
  </si>
  <si>
    <t>105</t>
  </si>
  <si>
    <t>27,11</t>
  </si>
  <si>
    <t>34</t>
  </si>
  <si>
    <t>Vala Zdeněk</t>
  </si>
  <si>
    <t>98</t>
  </si>
  <si>
    <t>31,52</t>
  </si>
  <si>
    <t>1</t>
  </si>
  <si>
    <t>Červenka Pavel</t>
  </si>
  <si>
    <t>SSK Benešov</t>
  </si>
  <si>
    <t>97</t>
  </si>
  <si>
    <t>107</t>
  </si>
  <si>
    <t>39,28</t>
  </si>
  <si>
    <t>8</t>
  </si>
  <si>
    <t>22</t>
  </si>
  <si>
    <t>Fuksa Viktor</t>
  </si>
  <si>
    <t>AVZO H. Cer.</t>
  </si>
  <si>
    <t>116</t>
  </si>
  <si>
    <t>39,32</t>
  </si>
  <si>
    <t>7</t>
  </si>
  <si>
    <t>Krupica Radek</t>
  </si>
  <si>
    <t>SSK Okříšky</t>
  </si>
  <si>
    <t>63</t>
  </si>
  <si>
    <t>27,00</t>
  </si>
  <si>
    <t>2</t>
  </si>
  <si>
    <t>95</t>
  </si>
  <si>
    <t>Jílek Milan, PaedDr.</t>
  </si>
  <si>
    <t>Jednorožec</t>
  </si>
  <si>
    <t>79</t>
  </si>
  <si>
    <t>39,72</t>
  </si>
  <si>
    <t>49</t>
  </si>
  <si>
    <t>Zvolánek Jiří</t>
  </si>
  <si>
    <t>72</t>
  </si>
  <si>
    <t>43,71</t>
  </si>
  <si>
    <t>Brož Václav</t>
  </si>
  <si>
    <t>58</t>
  </si>
  <si>
    <t>106</t>
  </si>
  <si>
    <t>30,59</t>
  </si>
  <si>
    <t>66</t>
  </si>
  <si>
    <t>Poslední rána 2010</t>
  </si>
  <si>
    <t>81</t>
  </si>
  <si>
    <t>131</t>
  </si>
  <si>
    <t>27,86</t>
  </si>
  <si>
    <t>128</t>
  </si>
  <si>
    <t>30,52</t>
  </si>
  <si>
    <t>19</t>
  </si>
  <si>
    <t>133</t>
  </si>
  <si>
    <t>37,06</t>
  </si>
  <si>
    <t>14</t>
  </si>
  <si>
    <t>68</t>
  </si>
  <si>
    <t>130</t>
  </si>
  <si>
    <t>28,85</t>
  </si>
  <si>
    <t>23</t>
  </si>
  <si>
    <t>Čurda Pavel, MUDr.</t>
  </si>
  <si>
    <t>0350</t>
  </si>
  <si>
    <t>85</t>
  </si>
  <si>
    <t>40,86</t>
  </si>
  <si>
    <t>76</t>
  </si>
  <si>
    <t>Vala Ivan</t>
  </si>
  <si>
    <t>71</t>
  </si>
  <si>
    <t>119</t>
  </si>
  <si>
    <t>38,08</t>
  </si>
  <si>
    <t>40</t>
  </si>
  <si>
    <t>36</t>
  </si>
  <si>
    <t>134</t>
  </si>
  <si>
    <t>29,15</t>
  </si>
  <si>
    <t>36,02</t>
  </si>
  <si>
    <t>Rosický Tomáš</t>
  </si>
  <si>
    <t>80</t>
  </si>
  <si>
    <t>56,77</t>
  </si>
  <si>
    <t>Vlček Pavel</t>
  </si>
  <si>
    <t>118</t>
  </si>
  <si>
    <t>74,78</t>
  </si>
  <si>
    <t>66,00</t>
  </si>
  <si>
    <t>Skočdopole Jan</t>
  </si>
  <si>
    <t>4902</t>
  </si>
  <si>
    <t>55,95</t>
  </si>
  <si>
    <t>62</t>
  </si>
  <si>
    <t>84</t>
  </si>
  <si>
    <t>81,78</t>
  </si>
</sst>
</file>

<file path=xl/styles.xml><?xml version="1.0" encoding="utf-8"?>
<styleSheet xmlns="http://schemas.openxmlformats.org/spreadsheetml/2006/main">
  <numFmts count="5">
    <numFmt numFmtId="176" formatCode="mm/dd/yyyy"/>
    <numFmt numFmtId="177" formatCode="_ * #,##0.00_ ;_ * \-#,##0.00_ ;_ * &quot;-&quot;??_ ;_ @_ "/>
    <numFmt numFmtId="42" formatCode="_(&quot;$&quot;* #,##0_);_(&quot;$&quot;* \(#,##0\);_(&quot;$&quot;* &quot;-&quot;_);_(@_)"/>
    <numFmt numFmtId="178" formatCode="_ * #,##0_ ;_ * \-#,##0_ ;_ * &quot;-&quot;_ ;_ @_ "/>
    <numFmt numFmtId="44" formatCode="_(&quot;$&quot;* #,##0.00_);_(&quot;$&quot;* \(#,##0.00\);_(&quot;$&quot;* &quot;-&quot;??_);_(@_)"/>
  </numFmts>
  <fonts count="76">
    <font>
      <sz val="10"/>
      <name val="Arial"/>
      <charset val="238"/>
    </font>
    <font>
      <sz val="28"/>
      <name val="Arial CE"/>
      <charset val="238"/>
    </font>
    <font>
      <sz val="11"/>
      <name val="Arial CE"/>
      <charset val="238"/>
    </font>
    <font>
      <sz val="10"/>
      <name val="Bookman Old Style"/>
      <charset val="238"/>
    </font>
    <font>
      <sz val="10"/>
      <name val="Arial CE"/>
      <charset val="238"/>
    </font>
    <font>
      <b/>
      <sz val="2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charset val="238"/>
    </font>
    <font>
      <sz val="12"/>
      <name val="Times New Roman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sz val="10"/>
      <name val="Times New Roman CE"/>
      <charset val="238"/>
    </font>
    <font>
      <sz val="10"/>
      <color indexed="8"/>
      <name val="Times New Roman CE"/>
      <charset val="238"/>
    </font>
    <font>
      <b/>
      <sz val="11"/>
      <name val="Times New Roman CE"/>
      <charset val="238"/>
    </font>
    <font>
      <i/>
      <sz val="8"/>
      <name val="Times New Roman CE"/>
      <charset val="238"/>
    </font>
    <font>
      <sz val="9"/>
      <name val="Times New Roman CE"/>
      <charset val="238"/>
    </font>
    <font>
      <b/>
      <sz val="10"/>
      <color indexed="10"/>
      <name val="Times New Roman CE"/>
      <charset val="238"/>
    </font>
    <font>
      <b/>
      <sz val="12"/>
      <color indexed="12"/>
      <name val="Times New Roman CE"/>
      <charset val="238"/>
    </font>
    <font>
      <sz val="11"/>
      <color indexed="10"/>
      <name val="Arial CE"/>
      <charset val="238"/>
    </font>
    <font>
      <sz val="10"/>
      <color indexed="10"/>
      <name val="Arial CE"/>
      <charset val="238"/>
    </font>
    <font>
      <sz val="10"/>
      <color indexed="12"/>
      <name val="Arial CE"/>
      <charset val="238"/>
    </font>
    <font>
      <b/>
      <sz val="11"/>
      <color indexed="22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1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color indexed="12"/>
      <name val="Arial CE"/>
      <charset val="238"/>
    </font>
    <font>
      <b/>
      <sz val="11"/>
      <color indexed="8"/>
      <name val="Arial CE"/>
      <charset val="238"/>
    </font>
    <font>
      <b/>
      <sz val="10"/>
      <color indexed="8"/>
      <name val="Arial CE"/>
      <charset val="238"/>
    </font>
    <font>
      <b/>
      <sz val="22"/>
      <name val="Times New Roman CE"/>
      <charset val="238"/>
    </font>
    <font>
      <b/>
      <sz val="12"/>
      <name val="Arial CE"/>
      <charset val="238"/>
    </font>
    <font>
      <sz val="9"/>
      <name val="Arial"/>
      <charset val="238"/>
    </font>
    <font>
      <sz val="8"/>
      <name val="Arial CE"/>
      <charset val="238"/>
    </font>
    <font>
      <b/>
      <sz val="10"/>
      <color indexed="10"/>
      <name val="Arial"/>
      <charset val="238"/>
    </font>
    <font>
      <b/>
      <sz val="10"/>
      <color indexed="12"/>
      <name val="Times New Roman CE"/>
      <charset val="238"/>
    </font>
    <font>
      <b/>
      <sz val="12"/>
      <color indexed="12"/>
      <name val="Arial CE"/>
      <charset val="238"/>
    </font>
    <font>
      <b/>
      <sz val="12"/>
      <color indexed="8"/>
      <name val="Arial CE"/>
      <charset val="238"/>
    </font>
    <font>
      <b/>
      <sz val="12"/>
      <color indexed="10"/>
      <name val="Arial CE"/>
      <charset val="238"/>
    </font>
    <font>
      <b/>
      <sz val="10"/>
      <name val="Arial"/>
      <charset val="238"/>
    </font>
    <font>
      <b/>
      <sz val="10"/>
      <name val="Arial CE"/>
      <charset val="238"/>
    </font>
    <font>
      <sz val="8"/>
      <name val="Arial"/>
      <charset val="238"/>
    </font>
    <font>
      <b/>
      <sz val="8"/>
      <color indexed="10"/>
      <name val="Arial"/>
      <charset val="238"/>
    </font>
    <font>
      <sz val="10"/>
      <color indexed="8"/>
      <name val="Arial CE"/>
      <charset val="238"/>
    </font>
    <font>
      <b/>
      <sz val="14"/>
      <name val="Times New Roman CE"/>
      <charset val="238"/>
    </font>
    <font>
      <b/>
      <sz val="8"/>
      <color indexed="12"/>
      <name val="Arial"/>
      <charset val="238"/>
    </font>
    <font>
      <b/>
      <sz val="9"/>
      <color indexed="10"/>
      <name val="Times New Roman CE"/>
      <charset val="238"/>
    </font>
    <font>
      <b/>
      <sz val="11"/>
      <color indexed="12"/>
      <name val="Arial CE"/>
      <charset val="238"/>
    </font>
    <font>
      <b/>
      <sz val="14"/>
      <name val="Arial"/>
      <charset val="238"/>
    </font>
    <font>
      <b/>
      <sz val="12"/>
      <name val="Arial"/>
      <charset val="238"/>
    </font>
    <font>
      <sz val="11"/>
      <name val="Arial"/>
      <charset val="238"/>
    </font>
    <font>
      <sz val="12"/>
      <name val="Arial"/>
      <charset val="238"/>
    </font>
    <font>
      <sz val="14"/>
      <name val="Arial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24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medium">
        <color auto="1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auto="1"/>
      </right>
      <top/>
      <bottom style="hair">
        <color indexed="8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57" fillId="32" borderId="0" applyNumberFormat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8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9" fillId="20" borderId="150" applyNumberFormat="0" applyAlignment="0" applyProtection="0">
      <alignment vertical="center"/>
    </xf>
    <xf numFmtId="0" fontId="71" fillId="0" borderId="153" applyNumberFormat="0" applyFill="0" applyAlignment="0" applyProtection="0">
      <alignment vertical="center"/>
    </xf>
    <xf numFmtId="0" fontId="58" fillId="35" borderId="155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153" applyNumberFormat="0" applyFill="0" applyAlignment="0" applyProtection="0">
      <alignment vertical="center"/>
    </xf>
    <xf numFmtId="0" fontId="65" fillId="0" borderId="15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/>
    <xf numFmtId="0" fontId="61" fillId="23" borderId="151" applyNumberFormat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6" fillId="18" borderId="149" applyNumberFormat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66" fillId="18" borderId="151" applyNumberFormat="0" applyAlignment="0" applyProtection="0">
      <alignment vertical="center"/>
    </xf>
    <xf numFmtId="0" fontId="72" fillId="0" borderId="154" applyNumberFormat="0" applyFill="0" applyAlignment="0" applyProtection="0">
      <alignment vertical="center"/>
    </xf>
    <xf numFmtId="0" fontId="67" fillId="0" borderId="152" applyNumberFormat="0" applyFill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/>
  </cellStyleXfs>
  <cellXfs count="689">
    <xf numFmtId="0" fontId="0" fillId="0" borderId="0" xfId="0"/>
    <xf numFmtId="0" fontId="1" fillId="0" borderId="0" xfId="50" applyFont="1"/>
    <xf numFmtId="0" fontId="2" fillId="0" borderId="0" xfId="50" applyFont="1"/>
    <xf numFmtId="0" fontId="3" fillId="0" borderId="0" xfId="50" applyFont="1"/>
    <xf numFmtId="0" fontId="4" fillId="0" borderId="0" xfId="50"/>
    <xf numFmtId="0" fontId="5" fillId="0" borderId="1" xfId="50" applyFont="1" applyFill="1" applyBorder="1" applyAlignment="1">
      <alignment horizontal="center"/>
    </xf>
    <xf numFmtId="0" fontId="6" fillId="0" borderId="2" xfId="50" applyFont="1" applyBorder="1"/>
    <xf numFmtId="0" fontId="7" fillId="2" borderId="2" xfId="50" applyFont="1" applyFill="1" applyBorder="1"/>
    <xf numFmtId="0" fontId="7" fillId="2" borderId="3" xfId="50" applyFont="1" applyFill="1" applyBorder="1"/>
    <xf numFmtId="0" fontId="6" fillId="0" borderId="4" xfId="50" applyFont="1" applyBorder="1"/>
    <xf numFmtId="176" fontId="7" fillId="2" borderId="2" xfId="50" applyNumberFormat="1" applyFont="1" applyFill="1" applyBorder="1" applyAlignment="1">
      <alignment horizontal="left"/>
    </xf>
    <xf numFmtId="0" fontId="7" fillId="2" borderId="5" xfId="50" applyFont="1" applyFill="1" applyBorder="1"/>
    <xf numFmtId="0" fontId="7" fillId="2" borderId="6" xfId="50" applyFont="1" applyFill="1" applyBorder="1"/>
    <xf numFmtId="0" fontId="7" fillId="2" borderId="0" xfId="50" applyFont="1" applyFill="1" applyBorder="1"/>
    <xf numFmtId="0" fontId="7" fillId="2" borderId="4" xfId="50" applyFont="1" applyFill="1" applyBorder="1" applyAlignment="1">
      <alignment horizontal="left"/>
    </xf>
    <xf numFmtId="0" fontId="8" fillId="0" borderId="4" xfId="50" applyFont="1" applyBorder="1"/>
    <xf numFmtId="0" fontId="7" fillId="2" borderId="6" xfId="50" applyFont="1" applyFill="1" applyBorder="1" applyAlignment="1">
      <alignment horizontal="left"/>
    </xf>
    <xf numFmtId="0" fontId="7" fillId="2" borderId="4" xfId="50" applyFont="1" applyFill="1" applyBorder="1"/>
    <xf numFmtId="0" fontId="8" fillId="0" borderId="7" xfId="50" applyFont="1" applyBorder="1"/>
    <xf numFmtId="0" fontId="9" fillId="0" borderId="4" xfId="0" applyFont="1" applyBorder="1"/>
    <xf numFmtId="0" fontId="6" fillId="0" borderId="7" xfId="50" applyFont="1" applyBorder="1"/>
    <xf numFmtId="0" fontId="7" fillId="2" borderId="8" xfId="50" applyFont="1" applyFill="1" applyBorder="1"/>
    <xf numFmtId="0" fontId="10" fillId="2" borderId="8" xfId="50" applyFont="1" applyFill="1" applyBorder="1"/>
    <xf numFmtId="0" fontId="11" fillId="2" borderId="9" xfId="50" applyFont="1" applyFill="1" applyBorder="1"/>
    <xf numFmtId="0" fontId="6" fillId="2" borderId="10" xfId="50" applyFont="1" applyFill="1" applyBorder="1" applyAlignment="1">
      <alignment horizontal="center" vertical="center"/>
    </xf>
    <xf numFmtId="0" fontId="12" fillId="2" borderId="11" xfId="50" applyFont="1" applyFill="1" applyBorder="1" applyAlignment="1">
      <alignment horizontal="center" vertical="center"/>
    </xf>
    <xf numFmtId="0" fontId="12" fillId="0" borderId="10" xfId="50" applyFont="1" applyBorder="1" applyAlignment="1">
      <alignment horizontal="center"/>
    </xf>
    <xf numFmtId="0" fontId="13" fillId="0" borderId="12" xfId="50" applyFont="1" applyBorder="1" applyAlignment="1">
      <alignment horizontal="center"/>
    </xf>
    <xf numFmtId="0" fontId="12" fillId="0" borderId="13" xfId="50" applyFont="1" applyBorder="1" applyAlignment="1">
      <alignment horizontal="center"/>
    </xf>
    <xf numFmtId="0" fontId="10" fillId="0" borderId="14" xfId="50" applyFont="1" applyBorder="1" applyAlignment="1">
      <alignment horizontal="center"/>
    </xf>
    <xf numFmtId="0" fontId="12" fillId="0" borderId="15" xfId="50" applyFont="1" applyBorder="1" applyAlignment="1">
      <alignment horizontal="center"/>
    </xf>
    <xf numFmtId="0" fontId="10" fillId="0" borderId="16" xfId="50" applyFont="1" applyBorder="1" applyAlignment="1">
      <alignment horizontal="center"/>
    </xf>
    <xf numFmtId="0" fontId="10" fillId="0" borderId="17" xfId="50" applyFont="1" applyBorder="1" applyAlignment="1">
      <alignment horizontal="center"/>
    </xf>
    <xf numFmtId="0" fontId="12" fillId="0" borderId="9" xfId="50" applyFont="1" applyBorder="1" applyAlignment="1">
      <alignment horizontal="center"/>
    </xf>
    <xf numFmtId="0" fontId="0" fillId="0" borderId="18" xfId="21" applyFont="1" applyBorder="1" applyAlignment="1">
      <alignment horizontal="left"/>
    </xf>
    <xf numFmtId="0" fontId="4" fillId="0" borderId="19" xfId="51" applyFont="1" applyBorder="1" applyAlignment="1">
      <alignment horizontal="center"/>
    </xf>
    <xf numFmtId="49" fontId="0" fillId="0" borderId="20" xfId="21" applyNumberFormat="1" applyFont="1" applyBorder="1" applyAlignment="1">
      <alignment horizontal="center"/>
    </xf>
    <xf numFmtId="49" fontId="4" fillId="0" borderId="18" xfId="50" applyNumberFormat="1" applyFont="1" applyBorder="1" applyAlignment="1">
      <alignment horizontal="center"/>
    </xf>
    <xf numFmtId="49" fontId="4" fillId="0" borderId="21" xfId="50" applyNumberFormat="1" applyFont="1" applyBorder="1" applyAlignment="1">
      <alignment horizontal="center"/>
    </xf>
    <xf numFmtId="49" fontId="4" fillId="0" borderId="19" xfId="50" applyNumberFormat="1" applyFont="1" applyBorder="1" applyAlignment="1">
      <alignment horizontal="center"/>
    </xf>
    <xf numFmtId="49" fontId="4" fillId="0" borderId="19" xfId="50" applyNumberFormat="1" applyFont="1" applyBorder="1" applyAlignment="1">
      <alignment horizontal="right"/>
    </xf>
    <xf numFmtId="0" fontId="0" fillId="0" borderId="22" xfId="21" applyFont="1" applyBorder="1" applyAlignment="1">
      <alignment horizontal="left"/>
    </xf>
    <xf numFmtId="0" fontId="4" fillId="0" borderId="23" xfId="51" applyFont="1" applyBorder="1" applyAlignment="1">
      <alignment horizontal="center"/>
    </xf>
    <xf numFmtId="49" fontId="0" fillId="0" borderId="24" xfId="21" applyNumberFormat="1" applyFont="1" applyBorder="1" applyAlignment="1">
      <alignment horizontal="center"/>
    </xf>
    <xf numFmtId="49" fontId="4" fillId="0" borderId="22" xfId="50" applyNumberFormat="1" applyFont="1" applyBorder="1" applyAlignment="1">
      <alignment horizontal="center"/>
    </xf>
    <xf numFmtId="49" fontId="4" fillId="0" borderId="25" xfId="50" applyNumberFormat="1" applyFont="1" applyBorder="1" applyAlignment="1">
      <alignment horizontal="center"/>
    </xf>
    <xf numFmtId="49" fontId="4" fillId="0" borderId="23" xfId="50" applyNumberFormat="1" applyFont="1" applyBorder="1" applyAlignment="1">
      <alignment horizontal="center"/>
    </xf>
    <xf numFmtId="49" fontId="4" fillId="0" borderId="23" xfId="50" applyNumberFormat="1" applyFont="1" applyBorder="1" applyAlignment="1">
      <alignment horizontal="right"/>
    </xf>
    <xf numFmtId="49" fontId="0" fillId="0" borderId="22" xfId="0" applyNumberFormat="1" applyFont="1" applyBorder="1"/>
    <xf numFmtId="49" fontId="4" fillId="0" borderId="24" xfId="0" applyNumberFormat="1" applyFont="1" applyBorder="1" applyAlignment="1">
      <alignment horizontal="center"/>
    </xf>
    <xf numFmtId="0" fontId="4" fillId="0" borderId="22" xfId="0" applyFont="1" applyBorder="1"/>
    <xf numFmtId="0" fontId="4" fillId="0" borderId="22" xfId="21" applyFont="1" applyBorder="1"/>
    <xf numFmtId="0" fontId="0" fillId="0" borderId="16" xfId="21" applyFont="1" applyBorder="1" applyAlignment="1">
      <alignment horizontal="left"/>
    </xf>
    <xf numFmtId="0" fontId="4" fillId="0" borderId="17" xfId="51" applyFont="1" applyBorder="1" applyAlignment="1">
      <alignment horizontal="center"/>
    </xf>
    <xf numFmtId="49" fontId="0" fillId="0" borderId="9" xfId="21" applyNumberFormat="1" applyFont="1" applyBorder="1" applyAlignment="1">
      <alignment horizontal="center"/>
    </xf>
    <xf numFmtId="49" fontId="4" fillId="0" borderId="16" xfId="50" applyNumberFormat="1" applyFont="1" applyBorder="1" applyAlignment="1">
      <alignment horizontal="center"/>
    </xf>
    <xf numFmtId="49" fontId="4" fillId="0" borderId="26" xfId="50" applyNumberFormat="1" applyFont="1" applyBorder="1" applyAlignment="1">
      <alignment horizontal="center"/>
    </xf>
    <xf numFmtId="49" fontId="4" fillId="0" borderId="27" xfId="50" applyNumberFormat="1" applyFont="1" applyBorder="1" applyAlignment="1">
      <alignment horizontal="center"/>
    </xf>
    <xf numFmtId="49" fontId="4" fillId="0" borderId="27" xfId="50" applyNumberFormat="1" applyFont="1" applyBorder="1" applyAlignment="1">
      <alignment horizontal="right"/>
    </xf>
    <xf numFmtId="0" fontId="14" fillId="2" borderId="3" xfId="50" applyFont="1" applyFill="1" applyBorder="1"/>
    <xf numFmtId="0" fontId="7" fillId="2" borderId="28" xfId="50" applyFont="1" applyFill="1" applyBorder="1" applyAlignment="1">
      <alignment horizontal="left"/>
    </xf>
    <xf numFmtId="0" fontId="14" fillId="2" borderId="29" xfId="50" applyFont="1" applyFill="1" applyBorder="1"/>
    <xf numFmtId="0" fontId="7" fillId="2" borderId="29" xfId="50" applyFont="1" applyFill="1" applyBorder="1" applyAlignment="1">
      <alignment horizontal="left"/>
    </xf>
    <xf numFmtId="0" fontId="11" fillId="2" borderId="0" xfId="50" applyFont="1" applyFill="1" applyBorder="1"/>
    <xf numFmtId="0" fontId="11" fillId="2" borderId="1" xfId="50" applyFont="1" applyFill="1" applyBorder="1"/>
    <xf numFmtId="0" fontId="7" fillId="2" borderId="1" xfId="50" applyFont="1" applyFill="1" applyBorder="1"/>
    <xf numFmtId="0" fontId="11" fillId="2" borderId="5" xfId="50" applyFont="1" applyFill="1" applyBorder="1"/>
    <xf numFmtId="0" fontId="7" fillId="2" borderId="30" xfId="50" applyFont="1" applyFill="1" applyBorder="1" applyAlignment="1">
      <alignment horizontal="center"/>
    </xf>
    <xf numFmtId="0" fontId="7" fillId="2" borderId="1" xfId="50" applyFont="1" applyFill="1" applyBorder="1" applyAlignment="1">
      <alignment horizontal="center"/>
    </xf>
    <xf numFmtId="0" fontId="7" fillId="2" borderId="31" xfId="50" applyFont="1" applyFill="1" applyBorder="1"/>
    <xf numFmtId="0" fontId="15" fillId="2" borderId="5" xfId="50" applyFont="1" applyFill="1" applyBorder="1" applyAlignment="1">
      <alignment horizontal="left"/>
    </xf>
    <xf numFmtId="0" fontId="15" fillId="2" borderId="30" xfId="50" applyFont="1" applyFill="1" applyBorder="1" applyAlignment="1">
      <alignment horizontal="left"/>
    </xf>
    <xf numFmtId="0" fontId="15" fillId="2" borderId="7" xfId="50" applyFont="1" applyFill="1" applyBorder="1" applyAlignment="1">
      <alignment horizontal="left"/>
    </xf>
    <xf numFmtId="0" fontId="15" fillId="2" borderId="32" xfId="50" applyFont="1" applyFill="1" applyBorder="1" applyAlignment="1">
      <alignment horizontal="left"/>
    </xf>
    <xf numFmtId="0" fontId="15" fillId="2" borderId="0" xfId="50" applyFont="1" applyFill="1" applyBorder="1" applyAlignment="1">
      <alignment horizontal="left"/>
    </xf>
    <xf numFmtId="0" fontId="15" fillId="2" borderId="6" xfId="50" applyFont="1" applyFill="1" applyBorder="1" applyAlignment="1">
      <alignment horizontal="left"/>
    </xf>
    <xf numFmtId="0" fontId="15" fillId="2" borderId="31" xfId="50" applyFont="1" applyFill="1" applyBorder="1" applyAlignment="1">
      <alignment horizontal="left"/>
    </xf>
    <xf numFmtId="0" fontId="15" fillId="2" borderId="2" xfId="50" applyFont="1" applyFill="1" applyBorder="1" applyAlignment="1">
      <alignment horizontal="left"/>
    </xf>
    <xf numFmtId="0" fontId="15" fillId="2" borderId="28" xfId="50" applyFont="1" applyFill="1" applyBorder="1" applyAlignment="1">
      <alignment horizontal="left"/>
    </xf>
    <xf numFmtId="0" fontId="16" fillId="2" borderId="5" xfId="50" applyFont="1" applyFill="1" applyBorder="1"/>
    <xf numFmtId="0" fontId="16" fillId="2" borderId="30" xfId="50" applyFont="1" applyFill="1" applyBorder="1"/>
    <xf numFmtId="0" fontId="7" fillId="2" borderId="30" xfId="50" applyFont="1" applyFill="1" applyBorder="1"/>
    <xf numFmtId="0" fontId="11" fillId="2" borderId="8" xfId="50" applyFont="1" applyFill="1" applyBorder="1"/>
    <xf numFmtId="0" fontId="11" fillId="2" borderId="33" xfId="50" applyFont="1" applyFill="1" applyBorder="1"/>
    <xf numFmtId="0" fontId="11" fillId="2" borderId="34" xfId="50" applyFont="1" applyFill="1" applyBorder="1"/>
    <xf numFmtId="0" fontId="13" fillId="0" borderId="11" xfId="50" applyFont="1" applyBorder="1" applyAlignment="1">
      <alignment horizontal="center"/>
    </xf>
    <xf numFmtId="0" fontId="17" fillId="0" borderId="1" xfId="50" applyFont="1" applyBorder="1" applyAlignment="1">
      <alignment horizontal="center"/>
    </xf>
    <xf numFmtId="0" fontId="18" fillId="0" borderId="10" xfId="50" applyFont="1" applyBorder="1" applyAlignment="1">
      <alignment horizontal="center"/>
    </xf>
    <xf numFmtId="0" fontId="12" fillId="0" borderId="35" xfId="50" applyFont="1" applyBorder="1" applyAlignment="1">
      <alignment horizontal="center"/>
    </xf>
    <xf numFmtId="0" fontId="12" fillId="0" borderId="36" xfId="50" applyFont="1" applyBorder="1" applyAlignment="1">
      <alignment horizontal="center"/>
    </xf>
    <xf numFmtId="49" fontId="4" fillId="0" borderId="20" xfId="50" applyNumberFormat="1" applyFont="1" applyBorder="1" applyAlignment="1">
      <alignment horizontal="center"/>
    </xf>
    <xf numFmtId="49" fontId="19" fillId="0" borderId="18" xfId="21" applyNumberFormat="1" applyFont="1" applyBorder="1" applyAlignment="1">
      <alignment horizontal="center"/>
    </xf>
    <xf numFmtId="49" fontId="20" fillId="0" borderId="20" xfId="50" applyNumberFormat="1" applyFont="1" applyBorder="1" applyAlignment="1">
      <alignment horizontal="center"/>
    </xf>
    <xf numFmtId="49" fontId="21" fillId="0" borderId="18" xfId="50" applyNumberFormat="1" applyFont="1" applyBorder="1" applyAlignment="1">
      <alignment horizontal="center"/>
    </xf>
    <xf numFmtId="49" fontId="21" fillId="0" borderId="20" xfId="50" applyNumberFormat="1" applyFont="1" applyBorder="1" applyAlignment="1">
      <alignment horizontal="right"/>
    </xf>
    <xf numFmtId="49" fontId="4" fillId="0" borderId="24" xfId="50" applyNumberFormat="1" applyFont="1" applyBorder="1" applyAlignment="1">
      <alignment horizontal="center"/>
    </xf>
    <xf numFmtId="49" fontId="19" fillId="0" borderId="22" xfId="21" applyNumberFormat="1" applyFont="1" applyBorder="1" applyAlignment="1">
      <alignment horizontal="center"/>
    </xf>
    <xf numFmtId="49" fontId="20" fillId="0" borderId="24" xfId="50" applyNumberFormat="1" applyFont="1" applyBorder="1" applyAlignment="1">
      <alignment horizontal="center"/>
    </xf>
    <xf numFmtId="49" fontId="21" fillId="0" borderId="22" xfId="50" applyNumberFormat="1" applyFont="1" applyBorder="1" applyAlignment="1">
      <alignment horizontal="center"/>
    </xf>
    <xf numFmtId="49" fontId="21" fillId="0" borderId="37" xfId="50" applyNumberFormat="1" applyFont="1" applyBorder="1" applyAlignment="1">
      <alignment horizontal="right"/>
    </xf>
    <xf numFmtId="49" fontId="20" fillId="0" borderId="30" xfId="50" applyNumberFormat="1" applyFont="1" applyBorder="1" applyAlignment="1">
      <alignment horizontal="center"/>
    </xf>
    <xf numFmtId="49" fontId="21" fillId="0" borderId="24" xfId="50" applyNumberFormat="1" applyFont="1" applyBorder="1" applyAlignment="1">
      <alignment horizontal="right"/>
    </xf>
    <xf numFmtId="49" fontId="4" fillId="0" borderId="38" xfId="50" applyNumberFormat="1" applyFont="1" applyBorder="1" applyAlignment="1">
      <alignment horizontal="center"/>
    </xf>
    <xf numFmtId="49" fontId="19" fillId="0" borderId="39" xfId="21" applyNumberFormat="1" applyFont="1" applyBorder="1" applyAlignment="1">
      <alignment horizontal="center"/>
    </xf>
    <xf numFmtId="49" fontId="20" fillId="0" borderId="34" xfId="50" applyNumberFormat="1" applyFont="1" applyBorder="1" applyAlignment="1">
      <alignment horizontal="center"/>
    </xf>
    <xf numFmtId="49" fontId="21" fillId="0" borderId="39" xfId="50" applyNumberFormat="1" applyFont="1" applyBorder="1" applyAlignment="1">
      <alignment horizontal="center"/>
    </xf>
    <xf numFmtId="49" fontId="21" fillId="0" borderId="40" xfId="50" applyNumberFormat="1" applyFont="1" applyBorder="1" applyAlignment="1">
      <alignment horizontal="right"/>
    </xf>
    <xf numFmtId="0" fontId="22" fillId="0" borderId="0" xfId="50" applyFont="1" applyAlignment="1">
      <alignment horizontal="center"/>
    </xf>
    <xf numFmtId="0" fontId="23" fillId="0" borderId="0" xfId="50" applyFont="1" applyAlignment="1">
      <alignment horizontal="center"/>
    </xf>
    <xf numFmtId="0" fontId="12" fillId="0" borderId="17" xfId="50" applyFont="1" applyBorder="1" applyAlignment="1">
      <alignment horizontal="center"/>
    </xf>
    <xf numFmtId="0" fontId="4" fillId="0" borderId="18" xfId="51" applyFont="1" applyFill="1" applyBorder="1"/>
    <xf numFmtId="0" fontId="0" fillId="0" borderId="19" xfId="51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20" fillId="0" borderId="18" xfId="50" applyNumberFormat="1" applyFont="1" applyBorder="1" applyAlignment="1">
      <alignment horizontal="center"/>
    </xf>
    <xf numFmtId="49" fontId="20" fillId="0" borderId="41" xfId="50" applyNumberFormat="1" applyFont="1" applyBorder="1" applyAlignment="1">
      <alignment horizontal="right"/>
    </xf>
    <xf numFmtId="0" fontId="0" fillId="0" borderId="23" xfId="51" applyFont="1" applyBorder="1" applyAlignment="1">
      <alignment horizontal="center"/>
    </xf>
    <xf numFmtId="49" fontId="20" fillId="0" borderId="22" xfId="50" applyNumberFormat="1" applyFont="1" applyBorder="1" applyAlignment="1">
      <alignment horizontal="center"/>
    </xf>
    <xf numFmtId="49" fontId="20" fillId="0" borderId="23" xfId="50" applyNumberFormat="1" applyFont="1" applyBorder="1" applyAlignment="1">
      <alignment horizontal="right"/>
    </xf>
    <xf numFmtId="0" fontId="0" fillId="0" borderId="22" xfId="0" applyFont="1" applyBorder="1"/>
    <xf numFmtId="49" fontId="0" fillId="0" borderId="24" xfId="0" applyNumberFormat="1" applyFont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4" fillId="0" borderId="22" xfId="51" applyFont="1" applyFill="1" applyBorder="1"/>
    <xf numFmtId="0" fontId="0" fillId="2" borderId="22" xfId="21" applyFont="1" applyFill="1" applyBorder="1" applyAlignment="1">
      <alignment horizontal="left"/>
    </xf>
    <xf numFmtId="0" fontId="0" fillId="0" borderId="23" xfId="51" applyFont="1" applyFill="1" applyBorder="1" applyAlignment="1">
      <alignment horizontal="center"/>
    </xf>
    <xf numFmtId="0" fontId="0" fillId="2" borderId="22" xfId="0" applyFont="1" applyFill="1" applyBorder="1"/>
    <xf numFmtId="49" fontId="24" fillId="0" borderId="24" xfId="0" applyNumberFormat="1" applyFont="1" applyBorder="1" applyAlignment="1">
      <alignment horizontal="center"/>
    </xf>
    <xf numFmtId="49" fontId="20" fillId="0" borderId="42" xfId="50" applyNumberFormat="1" applyFont="1" applyBorder="1" applyAlignment="1">
      <alignment horizontal="center"/>
    </xf>
    <xf numFmtId="49" fontId="4" fillId="0" borderId="43" xfId="50" applyNumberFormat="1" applyFont="1" applyBorder="1" applyAlignment="1">
      <alignment horizontal="center"/>
    </xf>
    <xf numFmtId="0" fontId="4" fillId="0" borderId="22" xfId="51" applyFont="1" applyBorder="1"/>
    <xf numFmtId="0" fontId="0" fillId="0" borderId="22" xfId="21" applyFont="1" applyFill="1" applyBorder="1" applyAlignment="1">
      <alignment horizontal="left"/>
    </xf>
    <xf numFmtId="0" fontId="0" fillId="0" borderId="17" xfId="51" applyFont="1" applyBorder="1" applyAlignment="1">
      <alignment horizontal="center"/>
    </xf>
    <xf numFmtId="49" fontId="0" fillId="0" borderId="15" xfId="21" applyNumberFormat="1" applyFont="1" applyBorder="1" applyAlignment="1">
      <alignment horizontal="center"/>
    </xf>
    <xf numFmtId="49" fontId="20" fillId="0" borderId="16" xfId="50" applyNumberFormat="1" applyFont="1" applyBorder="1" applyAlignment="1">
      <alignment horizontal="center"/>
    </xf>
    <xf numFmtId="49" fontId="4" fillId="0" borderId="17" xfId="50" applyNumberFormat="1" applyFont="1" applyBorder="1" applyAlignment="1">
      <alignment horizontal="center"/>
    </xf>
    <xf numFmtId="49" fontId="20" fillId="0" borderId="17" xfId="50" applyNumberFormat="1" applyFont="1" applyBorder="1" applyAlignment="1">
      <alignment horizontal="right"/>
    </xf>
    <xf numFmtId="0" fontId="10" fillId="0" borderId="42" xfId="50" applyFont="1" applyBorder="1" applyAlignment="1">
      <alignment horizontal="center"/>
    </xf>
    <xf numFmtId="0" fontId="12" fillId="0" borderId="44" xfId="50" applyFont="1" applyBorder="1" applyAlignment="1">
      <alignment horizontal="center"/>
    </xf>
    <xf numFmtId="49" fontId="20" fillId="0" borderId="19" xfId="50" applyNumberFormat="1" applyFont="1" applyBorder="1" applyAlignment="1">
      <alignment horizontal="center"/>
    </xf>
    <xf numFmtId="49" fontId="4" fillId="0" borderId="45" xfId="50" applyNumberFormat="1" applyFont="1" applyBorder="1" applyAlignment="1">
      <alignment horizontal="center"/>
    </xf>
    <xf numFmtId="49" fontId="25" fillId="0" borderId="18" xfId="21" applyNumberFormat="1" applyFont="1" applyBorder="1" applyAlignment="1">
      <alignment horizontal="center"/>
    </xf>
    <xf numFmtId="49" fontId="26" fillId="0" borderId="20" xfId="50" applyNumberFormat="1" applyFont="1" applyBorder="1" applyAlignment="1">
      <alignment horizontal="center"/>
    </xf>
    <xf numFmtId="49" fontId="27" fillId="0" borderId="21" xfId="50" applyNumberFormat="1" applyFont="1" applyBorder="1" applyAlignment="1">
      <alignment horizontal="center"/>
    </xf>
    <xf numFmtId="2" fontId="21" fillId="0" borderId="20" xfId="50" applyNumberFormat="1" applyFont="1" applyBorder="1" applyAlignment="1">
      <alignment horizontal="center"/>
    </xf>
    <xf numFmtId="49" fontId="20" fillId="0" borderId="23" xfId="50" applyNumberFormat="1" applyFont="1" applyBorder="1" applyAlignment="1">
      <alignment horizontal="center"/>
    </xf>
    <xf numFmtId="49" fontId="4" fillId="0" borderId="46" xfId="50" applyNumberFormat="1" applyFont="1" applyBorder="1" applyAlignment="1">
      <alignment horizontal="center"/>
    </xf>
    <xf numFmtId="49" fontId="25" fillId="0" borderId="22" xfId="21" applyNumberFormat="1" applyFont="1" applyBorder="1" applyAlignment="1">
      <alignment horizontal="center"/>
    </xf>
    <xf numFmtId="49" fontId="26" fillId="0" borderId="24" xfId="50" applyNumberFormat="1" applyFont="1" applyBorder="1" applyAlignment="1">
      <alignment horizontal="center"/>
    </xf>
    <xf numFmtId="49" fontId="27" fillId="0" borderId="25" xfId="50" applyNumberFormat="1" applyFont="1" applyBorder="1" applyAlignment="1">
      <alignment horizontal="center"/>
    </xf>
    <xf numFmtId="2" fontId="21" fillId="0" borderId="24" xfId="50" applyNumberFormat="1" applyFont="1" applyBorder="1" applyAlignment="1">
      <alignment horizontal="center"/>
    </xf>
    <xf numFmtId="2" fontId="27" fillId="0" borderId="24" xfId="50" applyNumberFormat="1" applyFont="1" applyBorder="1" applyAlignment="1">
      <alignment horizontal="center"/>
    </xf>
    <xf numFmtId="49" fontId="20" fillId="0" borderId="43" xfId="50" applyNumberFormat="1" applyFont="1" applyBorder="1" applyAlignment="1">
      <alignment horizontal="center"/>
    </xf>
    <xf numFmtId="49" fontId="4" fillId="0" borderId="47" xfId="50" applyNumberFormat="1" applyFont="1" applyBorder="1" applyAlignment="1">
      <alignment horizontal="center"/>
    </xf>
    <xf numFmtId="49" fontId="25" fillId="0" borderId="48" xfId="21" applyNumberFormat="1" applyFont="1" applyBorder="1" applyAlignment="1">
      <alignment horizontal="center"/>
    </xf>
    <xf numFmtId="49" fontId="20" fillId="0" borderId="31" xfId="50" applyNumberFormat="1" applyFont="1" applyBorder="1" applyAlignment="1">
      <alignment horizontal="center"/>
    </xf>
    <xf numFmtId="49" fontId="27" fillId="0" borderId="49" xfId="50" applyNumberFormat="1" applyFont="1" applyBorder="1" applyAlignment="1">
      <alignment horizontal="center"/>
    </xf>
    <xf numFmtId="2" fontId="27" fillId="0" borderId="44" xfId="50" applyNumberFormat="1" applyFont="1" applyBorder="1" applyAlignment="1">
      <alignment horizontal="center"/>
    </xf>
    <xf numFmtId="49" fontId="21" fillId="0" borderId="24" xfId="50" applyNumberFormat="1" applyFont="1" applyBorder="1" applyAlignment="1">
      <alignment horizontal="center"/>
    </xf>
    <xf numFmtId="49" fontId="20" fillId="0" borderId="17" xfId="50" applyNumberFormat="1" applyFont="1" applyBorder="1" applyAlignment="1">
      <alignment horizontal="center"/>
    </xf>
    <xf numFmtId="49" fontId="4" fillId="0" borderId="9" xfId="50" applyNumberFormat="1" applyFont="1" applyBorder="1" applyAlignment="1">
      <alignment horizontal="center"/>
    </xf>
    <xf numFmtId="49" fontId="25" fillId="0" borderId="16" xfId="21" applyNumberFormat="1" applyFont="1" applyBorder="1" applyAlignment="1">
      <alignment horizontal="center"/>
    </xf>
    <xf numFmtId="49" fontId="20" fillId="0" borderId="15" xfId="50" applyNumberFormat="1" applyFont="1" applyBorder="1" applyAlignment="1">
      <alignment horizontal="center"/>
    </xf>
    <xf numFmtId="49" fontId="27" fillId="0" borderId="50" xfId="50" applyNumberFormat="1" applyFont="1" applyBorder="1" applyAlignment="1">
      <alignment horizontal="center"/>
    </xf>
    <xf numFmtId="49" fontId="21" fillId="0" borderId="15" xfId="50" applyNumberFormat="1" applyFont="1" applyBorder="1" applyAlignment="1">
      <alignment horizontal="center"/>
    </xf>
    <xf numFmtId="0" fontId="5" fillId="0" borderId="10" xfId="50" applyFont="1" applyFill="1" applyBorder="1" applyAlignment="1">
      <alignment horizontal="center"/>
    </xf>
    <xf numFmtId="0" fontId="6" fillId="0" borderId="51" xfId="50" applyFont="1" applyBorder="1"/>
    <xf numFmtId="0" fontId="7" fillId="2" borderId="52" xfId="50" applyFont="1" applyFill="1" applyBorder="1" applyAlignment="1">
      <alignment horizontal="left"/>
    </xf>
    <xf numFmtId="0" fontId="6" fillId="0" borderId="53" xfId="50" applyFont="1" applyBorder="1"/>
    <xf numFmtId="0" fontId="7" fillId="2" borderId="54" xfId="50" applyFont="1" applyFill="1" applyBorder="1" applyAlignment="1">
      <alignment horizontal="left"/>
    </xf>
    <xf numFmtId="176" fontId="7" fillId="2" borderId="54" xfId="50" applyNumberFormat="1" applyFont="1" applyFill="1" applyBorder="1" applyAlignment="1">
      <alignment horizontal="left"/>
    </xf>
    <xf numFmtId="0" fontId="8" fillId="0" borderId="53" xfId="50" applyFont="1" applyBorder="1"/>
    <xf numFmtId="0" fontId="9" fillId="0" borderId="54" xfId="0" applyFont="1" applyBorder="1" applyAlignment="1">
      <alignment horizontal="left"/>
    </xf>
    <xf numFmtId="0" fontId="6" fillId="0" borderId="55" xfId="50" applyFont="1" applyBorder="1"/>
    <xf numFmtId="0" fontId="7" fillId="2" borderId="56" xfId="50" applyFont="1" applyFill="1" applyBorder="1" applyAlignment="1">
      <alignment horizontal="left"/>
    </xf>
    <xf numFmtId="0" fontId="11" fillId="2" borderId="57" xfId="50" applyFont="1" applyFill="1" applyBorder="1" applyAlignment="1">
      <alignment horizontal="left"/>
    </xf>
    <xf numFmtId="0" fontId="6" fillId="2" borderId="58" xfId="50" applyFont="1" applyFill="1" applyBorder="1" applyAlignment="1">
      <alignment horizontal="center" vertical="center" wrapText="1"/>
    </xf>
    <xf numFmtId="0" fontId="12" fillId="2" borderId="59" xfId="50" applyFont="1" applyFill="1" applyBorder="1" applyAlignment="1">
      <alignment horizontal="center" vertical="center" wrapText="1"/>
    </xf>
    <xf numFmtId="0" fontId="12" fillId="0" borderId="60" xfId="50" applyFont="1" applyBorder="1" applyAlignment="1">
      <alignment horizontal="center" vertical="center" wrapText="1"/>
    </xf>
    <xf numFmtId="0" fontId="13" fillId="0" borderId="61" xfId="50" applyFont="1" applyBorder="1" applyAlignment="1">
      <alignment horizontal="center" vertical="center" wrapText="1"/>
    </xf>
    <xf numFmtId="0" fontId="12" fillId="0" borderId="62" xfId="50" applyFont="1" applyBorder="1" applyAlignment="1">
      <alignment horizontal="center" vertical="center" wrapText="1"/>
    </xf>
    <xf numFmtId="0" fontId="12" fillId="3" borderId="63" xfId="50" applyFont="1" applyFill="1" applyBorder="1" applyAlignment="1">
      <alignment horizontal="center" vertical="center" wrapText="1"/>
    </xf>
    <xf numFmtId="0" fontId="10" fillId="0" borderId="62" xfId="50" applyFont="1" applyBorder="1" applyAlignment="1">
      <alignment horizontal="center" vertical="center" wrapText="1"/>
    </xf>
    <xf numFmtId="0" fontId="10" fillId="0" borderId="64" xfId="50" applyFont="1" applyBorder="1" applyAlignment="1">
      <alignment horizontal="center" vertical="center" wrapText="1"/>
    </xf>
    <xf numFmtId="0" fontId="12" fillId="0" borderId="64" xfId="50" applyFont="1" applyBorder="1" applyAlignment="1">
      <alignment horizontal="center" vertical="center" wrapText="1"/>
    </xf>
    <xf numFmtId="0" fontId="4" fillId="4" borderId="65" xfId="51" applyFont="1" applyFill="1" applyBorder="1"/>
    <xf numFmtId="0" fontId="0" fillId="0" borderId="66" xfId="51" applyFont="1" applyBorder="1" applyAlignment="1">
      <alignment horizontal="center"/>
    </xf>
    <xf numFmtId="49" fontId="0" fillId="0" borderId="67" xfId="0" applyNumberFormat="1" applyFont="1" applyBorder="1" applyAlignment="1">
      <alignment horizontal="center"/>
    </xf>
    <xf numFmtId="1" fontId="20" fillId="0" borderId="68" xfId="50" applyNumberFormat="1" applyFont="1" applyBorder="1" applyAlignment="1">
      <alignment horizontal="center"/>
    </xf>
    <xf numFmtId="1" fontId="4" fillId="3" borderId="67" xfId="50" applyNumberFormat="1" applyFont="1" applyFill="1" applyBorder="1" applyAlignment="1">
      <alignment horizontal="center"/>
    </xf>
    <xf numFmtId="2" fontId="4" fillId="0" borderId="68" xfId="50" applyNumberFormat="1" applyFont="1" applyBorder="1" applyAlignment="1">
      <alignment horizontal="center"/>
    </xf>
    <xf numFmtId="2" fontId="4" fillId="0" borderId="66" xfId="50" applyNumberFormat="1" applyFont="1" applyBorder="1" applyAlignment="1">
      <alignment horizontal="center"/>
    </xf>
    <xf numFmtId="2" fontId="20" fillId="0" borderId="66" xfId="50" applyNumberFormat="1" applyFont="1" applyBorder="1" applyAlignment="1">
      <alignment horizontal="right"/>
    </xf>
    <xf numFmtId="0" fontId="0" fillId="5" borderId="69" xfId="21" applyFont="1" applyFill="1" applyBorder="1" applyAlignment="1">
      <alignment horizontal="left"/>
    </xf>
    <xf numFmtId="0" fontId="0" fillId="0" borderId="70" xfId="51" applyFont="1" applyBorder="1" applyAlignment="1">
      <alignment horizontal="center"/>
    </xf>
    <xf numFmtId="49" fontId="0" fillId="0" borderId="71" xfId="21" applyNumberFormat="1" applyFont="1" applyBorder="1" applyAlignment="1">
      <alignment horizontal="center"/>
    </xf>
    <xf numFmtId="1" fontId="20" fillId="0" borderId="72" xfId="50" applyNumberFormat="1" applyFont="1" applyBorder="1" applyAlignment="1">
      <alignment horizontal="center"/>
    </xf>
    <xf numFmtId="1" fontId="4" fillId="3" borderId="71" xfId="50" applyNumberFormat="1" applyFont="1" applyFill="1" applyBorder="1" applyAlignment="1">
      <alignment horizontal="center"/>
    </xf>
    <xf numFmtId="2" fontId="4" fillId="0" borderId="72" xfId="50" applyNumberFormat="1" applyFont="1" applyBorder="1" applyAlignment="1">
      <alignment horizontal="center"/>
    </xf>
    <xf numFmtId="2" fontId="4" fillId="0" borderId="70" xfId="50" applyNumberFormat="1" applyFont="1" applyBorder="1" applyAlignment="1">
      <alignment horizontal="center"/>
    </xf>
    <xf numFmtId="2" fontId="20" fillId="0" borderId="70" xfId="50" applyNumberFormat="1" applyFont="1" applyBorder="1" applyAlignment="1">
      <alignment horizontal="right"/>
    </xf>
    <xf numFmtId="0" fontId="0" fillId="6" borderId="69" xfId="0" applyFont="1" applyFill="1" applyBorder="1"/>
    <xf numFmtId="49" fontId="0" fillId="0" borderId="71" xfId="0" applyNumberFormat="1" applyFont="1" applyBorder="1" applyAlignment="1">
      <alignment horizontal="center"/>
    </xf>
    <xf numFmtId="0" fontId="0" fillId="0" borderId="69" xfId="21" applyFont="1" applyBorder="1" applyAlignment="1">
      <alignment horizontal="left"/>
    </xf>
    <xf numFmtId="0" fontId="0" fillId="4" borderId="69" xfId="0" applyFont="1" applyFill="1" applyBorder="1" applyAlignment="1">
      <alignment horizontal="left"/>
    </xf>
    <xf numFmtId="0" fontId="4" fillId="0" borderId="69" xfId="51" applyFont="1" applyFill="1" applyBorder="1"/>
    <xf numFmtId="0" fontId="0" fillId="2" borderId="69" xfId="21" applyFont="1" applyFill="1" applyBorder="1" applyAlignment="1">
      <alignment horizontal="left"/>
    </xf>
    <xf numFmtId="0" fontId="0" fillId="0" borderId="70" xfId="51" applyFont="1" applyFill="1" applyBorder="1" applyAlignment="1">
      <alignment horizontal="center"/>
    </xf>
    <xf numFmtId="0" fontId="0" fillId="2" borderId="69" xfId="0" applyFont="1" applyFill="1" applyBorder="1"/>
    <xf numFmtId="49" fontId="4" fillId="0" borderId="71" xfId="0" applyNumberFormat="1" applyFont="1" applyBorder="1" applyAlignment="1">
      <alignment horizontal="center"/>
    </xf>
    <xf numFmtId="0" fontId="4" fillId="0" borderId="69" xfId="51" applyFont="1" applyBorder="1"/>
    <xf numFmtId="0" fontId="0" fillId="0" borderId="69" xfId="21" applyFont="1" applyFill="1" applyBorder="1" applyAlignment="1">
      <alignment horizontal="left"/>
    </xf>
    <xf numFmtId="0" fontId="4" fillId="0" borderId="73" xfId="51" applyFont="1" applyBorder="1"/>
    <xf numFmtId="0" fontId="0" fillId="0" borderId="74" xfId="51" applyFont="1" applyBorder="1" applyAlignment="1">
      <alignment horizontal="center"/>
    </xf>
    <xf numFmtId="49" fontId="0" fillId="0" borderId="75" xfId="21" applyNumberFormat="1" applyFont="1" applyBorder="1" applyAlignment="1">
      <alignment horizontal="center"/>
    </xf>
    <xf numFmtId="1" fontId="20" fillId="0" borderId="76" xfId="50" applyNumberFormat="1" applyFont="1" applyBorder="1" applyAlignment="1">
      <alignment horizontal="center"/>
    </xf>
    <xf numFmtId="1" fontId="4" fillId="3" borderId="75" xfId="50" applyNumberFormat="1" applyFont="1" applyFill="1" applyBorder="1" applyAlignment="1">
      <alignment horizontal="center"/>
    </xf>
    <xf numFmtId="2" fontId="4" fillId="0" borderId="76" xfId="50" applyNumberFormat="1" applyFont="1" applyBorder="1" applyAlignment="1">
      <alignment horizontal="center"/>
    </xf>
    <xf numFmtId="2" fontId="4" fillId="0" borderId="74" xfId="50" applyNumberFormat="1" applyFont="1" applyBorder="1" applyAlignment="1">
      <alignment horizontal="center"/>
    </xf>
    <xf numFmtId="2" fontId="20" fillId="0" borderId="74" xfId="50" applyNumberFormat="1" applyFont="1" applyBorder="1" applyAlignment="1">
      <alignment horizontal="right"/>
    </xf>
    <xf numFmtId="0" fontId="14" fillId="2" borderId="77" xfId="50" applyFont="1" applyFill="1" applyBorder="1"/>
    <xf numFmtId="0" fontId="7" fillId="2" borderId="78" xfId="50" applyFont="1" applyFill="1" applyBorder="1" applyAlignment="1">
      <alignment horizontal="left"/>
    </xf>
    <xf numFmtId="0" fontId="11" fillId="2" borderId="72" xfId="50" applyFont="1" applyFill="1" applyBorder="1"/>
    <xf numFmtId="0" fontId="7" fillId="2" borderId="79" xfId="50" applyFont="1" applyFill="1" applyBorder="1"/>
    <xf numFmtId="0" fontId="11" fillId="2" borderId="62" xfId="50" applyFont="1" applyFill="1" applyBorder="1"/>
    <xf numFmtId="0" fontId="7" fillId="2" borderId="80" xfId="50" applyFont="1" applyFill="1" applyBorder="1" applyAlignment="1">
      <alignment horizontal="center"/>
    </xf>
    <xf numFmtId="0" fontId="15" fillId="2" borderId="81" xfId="50" applyFont="1" applyFill="1" applyBorder="1" applyAlignment="1">
      <alignment horizontal="center" vertical="center" wrapText="1"/>
    </xf>
    <xf numFmtId="0" fontId="7" fillId="2" borderId="82" xfId="50" applyFont="1" applyFill="1" applyBorder="1" applyAlignment="1">
      <alignment horizontal="center"/>
    </xf>
    <xf numFmtId="0" fontId="17" fillId="0" borderId="61" xfId="50" applyFont="1" applyBorder="1" applyAlignment="1">
      <alignment horizontal="center" vertical="center" wrapText="1"/>
    </xf>
    <xf numFmtId="0" fontId="18" fillId="0" borderId="83" xfId="50" applyFont="1" applyBorder="1" applyAlignment="1">
      <alignment horizontal="center" vertical="center" wrapText="1"/>
    </xf>
    <xf numFmtId="0" fontId="17" fillId="0" borderId="62" xfId="50" applyFont="1" applyBorder="1" applyAlignment="1">
      <alignment horizontal="center" vertical="center" wrapText="1"/>
    </xf>
    <xf numFmtId="0" fontId="17" fillId="0" borderId="63" xfId="50" applyFont="1" applyBorder="1" applyAlignment="1">
      <alignment horizontal="center" vertical="center" wrapText="1"/>
    </xf>
    <xf numFmtId="0" fontId="10" fillId="0" borderId="84" xfId="50" applyFont="1" applyBorder="1" applyAlignment="1">
      <alignment horizontal="center" vertical="center" wrapText="1"/>
    </xf>
    <xf numFmtId="0" fontId="12" fillId="0" borderId="80" xfId="50" applyFont="1" applyBorder="1" applyAlignment="1">
      <alignment horizontal="center" vertical="center" wrapText="1"/>
    </xf>
    <xf numFmtId="2" fontId="28" fillId="4" borderId="68" xfId="21" applyNumberFormat="1" applyFont="1" applyFill="1" applyBorder="1" applyAlignment="1">
      <alignment horizontal="center"/>
    </xf>
    <xf numFmtId="2" fontId="29" fillId="4" borderId="67" xfId="50" applyNumberFormat="1" applyFont="1" applyFill="1" applyBorder="1" applyAlignment="1">
      <alignment horizontal="center"/>
    </xf>
    <xf numFmtId="1" fontId="27" fillId="0" borderId="85" xfId="50" applyNumberFormat="1" applyFont="1" applyBorder="1" applyAlignment="1">
      <alignment horizontal="center"/>
    </xf>
    <xf numFmtId="1" fontId="21" fillId="0" borderId="86" xfId="50" applyNumberFormat="1" applyFont="1" applyBorder="1" applyAlignment="1">
      <alignment horizontal="center"/>
    </xf>
    <xf numFmtId="2" fontId="28" fillId="5" borderId="72" xfId="21" applyNumberFormat="1" applyFont="1" applyFill="1" applyBorder="1" applyAlignment="1">
      <alignment horizontal="center"/>
    </xf>
    <xf numFmtId="2" fontId="29" fillId="5" borderId="67" xfId="50" applyNumberFormat="1" applyFont="1" applyFill="1" applyBorder="1" applyAlignment="1">
      <alignment horizontal="center"/>
    </xf>
    <xf numFmtId="1" fontId="27" fillId="0" borderId="87" xfId="50" applyNumberFormat="1" applyFont="1" applyBorder="1" applyAlignment="1">
      <alignment horizontal="center"/>
    </xf>
    <xf numFmtId="2" fontId="28" fillId="6" borderId="72" xfId="21" applyNumberFormat="1" applyFont="1" applyFill="1" applyBorder="1" applyAlignment="1">
      <alignment horizontal="center"/>
    </xf>
    <xf numFmtId="2" fontId="29" fillId="6" borderId="67" xfId="50" applyNumberFormat="1" applyFont="1" applyFill="1" applyBorder="1" applyAlignment="1">
      <alignment horizontal="center"/>
    </xf>
    <xf numFmtId="2" fontId="25" fillId="0" borderId="72" xfId="21" applyNumberFormat="1" applyFont="1" applyBorder="1" applyAlignment="1">
      <alignment horizontal="center"/>
    </xf>
    <xf numFmtId="2" fontId="20" fillId="0" borderId="67" xfId="50" applyNumberFormat="1" applyFont="1" applyBorder="1" applyAlignment="1">
      <alignment horizontal="center"/>
    </xf>
    <xf numFmtId="1" fontId="27" fillId="4" borderId="87" xfId="50" applyNumberFormat="1" applyFont="1" applyFill="1" applyBorder="1" applyAlignment="1">
      <alignment horizontal="center"/>
    </xf>
    <xf numFmtId="1" fontId="27" fillId="4" borderId="86" xfId="50" applyNumberFormat="1" applyFont="1" applyFill="1" applyBorder="1" applyAlignment="1">
      <alignment horizontal="center"/>
    </xf>
    <xf numFmtId="1" fontId="27" fillId="0" borderId="86" xfId="50" applyNumberFormat="1" applyFont="1" applyBorder="1" applyAlignment="1">
      <alignment horizontal="center"/>
    </xf>
    <xf numFmtId="2" fontId="25" fillId="0" borderId="76" xfId="21" applyNumberFormat="1" applyFont="1" applyBorder="1" applyAlignment="1">
      <alignment horizontal="center"/>
    </xf>
    <xf numFmtId="2" fontId="20" fillId="0" borderId="75" xfId="50" applyNumberFormat="1" applyFont="1" applyBorder="1" applyAlignment="1">
      <alignment horizontal="center"/>
    </xf>
    <xf numFmtId="1" fontId="27" fillId="0" borderId="88" xfId="50" applyNumberFormat="1" applyFont="1" applyBorder="1" applyAlignment="1">
      <alignment horizontal="center"/>
    </xf>
    <xf numFmtId="1" fontId="21" fillId="0" borderId="89" xfId="50" applyNumberFormat="1" applyFont="1" applyBorder="1" applyAlignment="1">
      <alignment horizontal="center"/>
    </xf>
    <xf numFmtId="0" fontId="30" fillId="0" borderId="10" xfId="50" applyFont="1" applyFill="1" applyBorder="1" applyAlignment="1">
      <alignment horizontal="center"/>
    </xf>
    <xf numFmtId="0" fontId="12" fillId="7" borderId="84" xfId="50" applyFont="1" applyFill="1" applyBorder="1" applyAlignment="1">
      <alignment horizontal="center" vertical="center" wrapText="1"/>
    </xf>
    <xf numFmtId="0" fontId="4" fillId="0" borderId="65" xfId="51" applyFont="1" applyFill="1" applyBorder="1"/>
    <xf numFmtId="1" fontId="4" fillId="7" borderId="85" xfId="50" applyNumberFormat="1" applyFont="1" applyFill="1" applyBorder="1" applyAlignment="1">
      <alignment horizontal="center"/>
    </xf>
    <xf numFmtId="1" fontId="4" fillId="0" borderId="68" xfId="50" applyNumberFormat="1" applyFont="1" applyBorder="1" applyAlignment="1">
      <alignment horizontal="center"/>
    </xf>
    <xf numFmtId="1" fontId="4" fillId="0" borderId="72" xfId="50" applyNumberFormat="1" applyFont="1" applyBorder="1" applyAlignment="1">
      <alignment horizontal="center"/>
    </xf>
    <xf numFmtId="0" fontId="0" fillId="0" borderId="69" xfId="0" applyFont="1" applyFill="1" applyBorder="1"/>
    <xf numFmtId="1" fontId="4" fillId="4" borderId="72" xfId="50" applyNumberFormat="1" applyFont="1" applyFill="1" applyBorder="1" applyAlignment="1">
      <alignment horizontal="center"/>
    </xf>
    <xf numFmtId="2" fontId="4" fillId="4" borderId="70" xfId="50" applyNumberFormat="1" applyFont="1" applyFill="1" applyBorder="1" applyAlignment="1">
      <alignment horizontal="center"/>
    </xf>
    <xf numFmtId="2" fontId="20" fillId="4" borderId="70" xfId="50" applyNumberFormat="1" applyFont="1" applyFill="1" applyBorder="1" applyAlignment="1">
      <alignment horizontal="right"/>
    </xf>
    <xf numFmtId="1" fontId="4" fillId="8" borderId="72" xfId="50" applyNumberFormat="1" applyFont="1" applyFill="1" applyBorder="1" applyAlignment="1">
      <alignment horizontal="center"/>
    </xf>
    <xf numFmtId="2" fontId="4" fillId="8" borderId="70" xfId="50" applyNumberFormat="1" applyFont="1" applyFill="1" applyBorder="1" applyAlignment="1">
      <alignment horizontal="center"/>
    </xf>
    <xf numFmtId="2" fontId="20" fillId="8" borderId="70" xfId="50" applyNumberFormat="1" applyFont="1" applyFill="1" applyBorder="1" applyAlignment="1">
      <alignment horizontal="right"/>
    </xf>
    <xf numFmtId="1" fontId="4" fillId="5" borderId="72" xfId="50" applyNumberFormat="1" applyFont="1" applyFill="1" applyBorder="1" applyAlignment="1">
      <alignment horizontal="center"/>
    </xf>
    <xf numFmtId="2" fontId="4" fillId="5" borderId="70" xfId="50" applyNumberFormat="1" applyFont="1" applyFill="1" applyBorder="1" applyAlignment="1">
      <alignment horizontal="center"/>
    </xf>
    <xf numFmtId="2" fontId="20" fillId="5" borderId="70" xfId="50" applyNumberFormat="1" applyFont="1" applyFill="1" applyBorder="1" applyAlignment="1">
      <alignment horizontal="right"/>
    </xf>
    <xf numFmtId="0" fontId="0" fillId="0" borderId="69" xfId="0" applyFont="1" applyFill="1" applyBorder="1" applyAlignment="1">
      <alignment horizontal="left"/>
    </xf>
    <xf numFmtId="1" fontId="20" fillId="8" borderId="72" xfId="50" applyNumberFormat="1" applyFont="1" applyFill="1" applyBorder="1" applyAlignment="1">
      <alignment horizontal="center"/>
    </xf>
    <xf numFmtId="1" fontId="31" fillId="8" borderId="85" xfId="50" applyNumberFormat="1" applyFont="1" applyFill="1" applyBorder="1" applyAlignment="1">
      <alignment horizontal="center"/>
    </xf>
    <xf numFmtId="1" fontId="20" fillId="4" borderId="72" xfId="50" applyNumberFormat="1" applyFont="1" applyFill="1" applyBorder="1" applyAlignment="1">
      <alignment horizontal="center"/>
    </xf>
    <xf numFmtId="1" fontId="31" fillId="4" borderId="85" xfId="50" applyNumberFormat="1" applyFont="1" applyFill="1" applyBorder="1" applyAlignment="1">
      <alignment horizontal="center"/>
    </xf>
    <xf numFmtId="1" fontId="20" fillId="5" borderId="72" xfId="50" applyNumberFormat="1" applyFont="1" applyFill="1" applyBorder="1" applyAlignment="1">
      <alignment horizontal="center"/>
    </xf>
    <xf numFmtId="1" fontId="31" fillId="5" borderId="85" xfId="50" applyNumberFormat="1" applyFont="1" applyFill="1" applyBorder="1" applyAlignment="1">
      <alignment horizontal="center"/>
    </xf>
    <xf numFmtId="0" fontId="32" fillId="0" borderId="70" xfId="51" applyFont="1" applyFill="1" applyBorder="1" applyAlignment="1">
      <alignment horizontal="center"/>
    </xf>
    <xf numFmtId="2" fontId="33" fillId="0" borderId="70" xfId="50" applyNumberFormat="1" applyFont="1" applyBorder="1" applyAlignment="1">
      <alignment horizontal="center"/>
    </xf>
    <xf numFmtId="1" fontId="4" fillId="7" borderId="88" xfId="50" applyNumberFormat="1" applyFont="1" applyFill="1" applyBorder="1" applyAlignment="1">
      <alignment horizontal="center"/>
    </xf>
    <xf numFmtId="1" fontId="4" fillId="0" borderId="76" xfId="50" applyNumberFormat="1" applyFont="1" applyBorder="1" applyAlignment="1">
      <alignment horizontal="center"/>
    </xf>
    <xf numFmtId="0" fontId="15" fillId="2" borderId="15" xfId="50" applyFont="1" applyFill="1" applyBorder="1" applyAlignment="1">
      <alignment horizontal="center" vertical="center" wrapText="1"/>
    </xf>
    <xf numFmtId="0" fontId="17" fillId="0" borderId="90" xfId="50" applyFont="1" applyBorder="1" applyAlignment="1">
      <alignment horizontal="center" vertical="center" wrapText="1"/>
    </xf>
    <xf numFmtId="0" fontId="18" fillId="0" borderId="91" xfId="50" applyFont="1" applyBorder="1" applyAlignment="1">
      <alignment horizontal="center" vertical="center" wrapText="1"/>
    </xf>
    <xf numFmtId="0" fontId="12" fillId="7" borderId="92" xfId="50" applyFont="1" applyFill="1" applyBorder="1" applyAlignment="1">
      <alignment horizontal="center" vertical="center" wrapText="1"/>
    </xf>
    <xf numFmtId="0" fontId="34" fillId="0" borderId="93" xfId="50" applyFont="1" applyBorder="1" applyAlignment="1">
      <alignment horizontal="center" vertical="center" wrapText="1"/>
    </xf>
    <xf numFmtId="0" fontId="35" fillId="7" borderId="63" xfId="50" applyFont="1" applyFill="1" applyBorder="1" applyAlignment="1">
      <alignment horizontal="center" vertical="center" wrapText="1"/>
    </xf>
    <xf numFmtId="1" fontId="4" fillId="4" borderId="68" xfId="50" applyNumberFormat="1" applyFont="1" applyFill="1" applyBorder="1" applyAlignment="1">
      <alignment horizontal="center"/>
    </xf>
    <xf numFmtId="2" fontId="4" fillId="4" borderId="66" xfId="50" applyNumberFormat="1" applyFont="1" applyFill="1" applyBorder="1" applyAlignment="1">
      <alignment horizontal="center"/>
    </xf>
    <xf numFmtId="2" fontId="20" fillId="4" borderId="66" xfId="50" applyNumberFormat="1" applyFont="1" applyFill="1" applyBorder="1" applyAlignment="1">
      <alignment horizontal="right"/>
    </xf>
    <xf numFmtId="2" fontId="31" fillId="4" borderId="94" xfId="50" applyNumberFormat="1" applyFont="1" applyFill="1" applyBorder="1" applyAlignment="1">
      <alignment horizontal="center"/>
    </xf>
    <xf numFmtId="1" fontId="26" fillId="4" borderId="65" xfId="50" applyNumberFormat="1" applyFont="1" applyFill="1" applyBorder="1" applyAlignment="1">
      <alignment horizontal="center"/>
    </xf>
    <xf numFmtId="1" fontId="36" fillId="4" borderId="86" xfId="50" applyNumberFormat="1" applyFont="1" applyFill="1" applyBorder="1" applyAlignment="1">
      <alignment horizontal="center"/>
    </xf>
    <xf numFmtId="2" fontId="25" fillId="4" borderId="68" xfId="21" applyNumberFormat="1" applyFont="1" applyFill="1" applyBorder="1" applyAlignment="1">
      <alignment horizontal="center"/>
    </xf>
    <xf numFmtId="2" fontId="31" fillId="5" borderId="94" xfId="50" applyNumberFormat="1" applyFont="1" applyFill="1" applyBorder="1" applyAlignment="1">
      <alignment horizontal="center"/>
    </xf>
    <xf numFmtId="1" fontId="26" fillId="0" borderId="69" xfId="50" applyNumberFormat="1" applyFont="1" applyFill="1" applyBorder="1" applyAlignment="1">
      <alignment horizontal="center"/>
    </xf>
    <xf numFmtId="1" fontId="27" fillId="7" borderId="86" xfId="50" applyNumberFormat="1" applyFont="1" applyFill="1" applyBorder="1" applyAlignment="1">
      <alignment horizontal="center"/>
    </xf>
    <xf numFmtId="2" fontId="25" fillId="5" borderId="72" xfId="21" applyNumberFormat="1" applyFont="1" applyFill="1" applyBorder="1" applyAlignment="1">
      <alignment horizontal="center"/>
    </xf>
    <xf numFmtId="2" fontId="31" fillId="8" borderId="94" xfId="50" applyNumberFormat="1" applyFont="1" applyFill="1" applyBorder="1" applyAlignment="1">
      <alignment horizontal="center"/>
    </xf>
    <xf numFmtId="2" fontId="25" fillId="8" borderId="72" xfId="21" applyNumberFormat="1" applyFont="1" applyFill="1" applyBorder="1" applyAlignment="1">
      <alignment horizontal="center"/>
    </xf>
    <xf numFmtId="2" fontId="20" fillId="0" borderId="70" xfId="50" applyNumberFormat="1" applyFont="1" applyFill="1" applyBorder="1" applyAlignment="1">
      <alignment horizontal="right"/>
    </xf>
    <xf numFmtId="2" fontId="4" fillId="7" borderId="94" xfId="50" applyNumberFormat="1" applyFont="1" applyFill="1" applyBorder="1" applyAlignment="1">
      <alignment horizontal="center"/>
    </xf>
    <xf numFmtId="2" fontId="25" fillId="0" borderId="72" xfId="21" applyNumberFormat="1" applyFont="1" applyFill="1" applyBorder="1" applyAlignment="1">
      <alignment horizontal="center"/>
    </xf>
    <xf numFmtId="1" fontId="26" fillId="0" borderId="69" xfId="50" applyNumberFormat="1" applyFont="1" applyBorder="1" applyAlignment="1">
      <alignment horizontal="center"/>
    </xf>
    <xf numFmtId="1" fontId="26" fillId="5" borderId="69" xfId="50" applyNumberFormat="1" applyFont="1" applyFill="1" applyBorder="1" applyAlignment="1">
      <alignment horizontal="center"/>
    </xf>
    <xf numFmtId="1" fontId="36" fillId="5" borderId="86" xfId="50" applyNumberFormat="1" applyFont="1" applyFill="1" applyBorder="1" applyAlignment="1">
      <alignment horizontal="center"/>
    </xf>
    <xf numFmtId="1" fontId="26" fillId="8" borderId="69" xfId="50" applyNumberFormat="1" applyFont="1" applyFill="1" applyBorder="1" applyAlignment="1">
      <alignment horizontal="center"/>
    </xf>
    <xf numFmtId="1" fontId="36" fillId="8" borderId="86" xfId="50" applyNumberFormat="1" applyFont="1" applyFill="1" applyBorder="1" applyAlignment="1">
      <alignment horizontal="center"/>
    </xf>
    <xf numFmtId="2" fontId="4" fillId="7" borderId="95" xfId="50" applyNumberFormat="1" applyFont="1" applyFill="1" applyBorder="1" applyAlignment="1">
      <alignment horizontal="center"/>
    </xf>
    <xf numFmtId="1" fontId="26" fillId="0" borderId="73" xfId="50" applyNumberFormat="1" applyFont="1" applyBorder="1" applyAlignment="1">
      <alignment horizontal="center"/>
    </xf>
    <xf numFmtId="1" fontId="27" fillId="7" borderId="89" xfId="50" applyNumberFormat="1" applyFont="1" applyFill="1" applyBorder="1" applyAlignment="1">
      <alignment horizontal="center"/>
    </xf>
    <xf numFmtId="0" fontId="17" fillId="7" borderId="63" xfId="50" applyFont="1" applyFill="1" applyBorder="1" applyAlignment="1">
      <alignment horizontal="center" vertical="center" wrapText="1"/>
    </xf>
    <xf numFmtId="1" fontId="37" fillId="4" borderId="67" xfId="50" applyNumberFormat="1" applyFont="1" applyFill="1" applyBorder="1" applyAlignment="1">
      <alignment horizontal="center"/>
    </xf>
    <xf numFmtId="1" fontId="37" fillId="5" borderId="67" xfId="50" applyNumberFormat="1" applyFont="1" applyFill="1" applyBorder="1" applyAlignment="1">
      <alignment horizontal="center"/>
    </xf>
    <xf numFmtId="1" fontId="37" fillId="8" borderId="67" xfId="50" applyNumberFormat="1" applyFont="1" applyFill="1" applyBorder="1" applyAlignment="1">
      <alignment horizontal="center"/>
    </xf>
    <xf numFmtId="1" fontId="29" fillId="7" borderId="67" xfId="50" applyNumberFormat="1" applyFont="1" applyFill="1" applyBorder="1" applyAlignment="1">
      <alignment horizontal="center"/>
    </xf>
    <xf numFmtId="1" fontId="29" fillId="7" borderId="75" xfId="50" applyNumberFormat="1" applyFont="1" applyFill="1" applyBorder="1" applyAlignment="1">
      <alignment horizontal="center"/>
    </xf>
    <xf numFmtId="49" fontId="0" fillId="0" borderId="71" xfId="0" applyNumberFormat="1" applyBorder="1" applyAlignment="1">
      <alignment horizontal="center"/>
    </xf>
    <xf numFmtId="1" fontId="20" fillId="8" borderId="68" xfId="50" applyNumberFormat="1" applyFont="1" applyFill="1" applyBorder="1" applyAlignment="1">
      <alignment horizontal="center"/>
    </xf>
    <xf numFmtId="0" fontId="32" fillId="2" borderId="73" xfId="21" applyFont="1" applyFill="1" applyBorder="1" applyAlignment="1">
      <alignment horizontal="left"/>
    </xf>
    <xf numFmtId="1" fontId="4" fillId="7" borderId="96" xfId="50" applyNumberFormat="1" applyFont="1" applyFill="1" applyBorder="1" applyAlignment="1">
      <alignment horizontal="center"/>
    </xf>
    <xf numFmtId="2" fontId="33" fillId="0" borderId="74" xfId="50" applyNumberFormat="1" applyFont="1" applyBorder="1" applyAlignment="1">
      <alignment horizontal="center"/>
    </xf>
    <xf numFmtId="0" fontId="4" fillId="0" borderId="97" xfId="51" applyFont="1" applyBorder="1"/>
    <xf numFmtId="0" fontId="0" fillId="0" borderId="98" xfId="51" applyFont="1" applyBorder="1" applyAlignment="1">
      <alignment horizontal="center"/>
    </xf>
    <xf numFmtId="49" fontId="0" fillId="0" borderId="99" xfId="21" applyNumberFormat="1" applyFont="1" applyBorder="1" applyAlignment="1">
      <alignment horizontal="center"/>
    </xf>
    <xf numFmtId="1" fontId="20" fillId="0" borderId="100" xfId="50" applyNumberFormat="1" applyFont="1" applyBorder="1" applyAlignment="1">
      <alignment horizontal="center"/>
    </xf>
    <xf numFmtId="1" fontId="4" fillId="0" borderId="100" xfId="50" applyNumberFormat="1" applyFont="1" applyBorder="1" applyAlignment="1">
      <alignment horizontal="center"/>
    </xf>
    <xf numFmtId="2" fontId="4" fillId="0" borderId="98" xfId="50" applyNumberFormat="1" applyFont="1" applyBorder="1" applyAlignment="1">
      <alignment horizontal="center"/>
    </xf>
    <xf numFmtId="2" fontId="20" fillId="0" borderId="98" xfId="50" applyNumberFormat="1" applyFont="1" applyBorder="1" applyAlignment="1">
      <alignment horizontal="right"/>
    </xf>
    <xf numFmtId="0" fontId="17" fillId="0" borderId="101" xfId="50" applyFont="1" applyBorder="1" applyAlignment="1">
      <alignment horizontal="center" vertical="center" wrapText="1"/>
    </xf>
    <xf numFmtId="0" fontId="34" fillId="0" borderId="84" xfId="50" applyFont="1" applyBorder="1" applyAlignment="1">
      <alignment horizontal="center" vertical="center" wrapText="1"/>
    </xf>
    <xf numFmtId="0" fontId="35" fillId="7" borderId="80" xfId="50" applyFont="1" applyFill="1" applyBorder="1" applyAlignment="1">
      <alignment horizontal="center" vertical="center" wrapText="1"/>
    </xf>
    <xf numFmtId="1" fontId="20" fillId="8" borderId="65" xfId="50" applyNumberFormat="1" applyFont="1" applyFill="1" applyBorder="1" applyAlignment="1">
      <alignment horizontal="center"/>
    </xf>
    <xf numFmtId="1" fontId="38" fillId="8" borderId="87" xfId="50" applyNumberFormat="1" applyFont="1" applyFill="1" applyBorder="1" applyAlignment="1">
      <alignment horizontal="center"/>
    </xf>
    <xf numFmtId="1" fontId="20" fillId="0" borderId="65" xfId="50" applyNumberFormat="1" applyFont="1" applyFill="1" applyBorder="1" applyAlignment="1">
      <alignment horizontal="center"/>
    </xf>
    <xf numFmtId="1" fontId="38" fillId="0" borderId="87" xfId="50" applyNumberFormat="1" applyFont="1" applyFill="1" applyBorder="1" applyAlignment="1">
      <alignment horizontal="center"/>
    </xf>
    <xf numFmtId="1" fontId="20" fillId="0" borderId="65" xfId="50" applyNumberFormat="1" applyFont="1" applyBorder="1" applyAlignment="1">
      <alignment horizontal="center"/>
    </xf>
    <xf numFmtId="1" fontId="38" fillId="0" borderId="87" xfId="50" applyNumberFormat="1" applyFont="1" applyBorder="1" applyAlignment="1">
      <alignment horizontal="center"/>
    </xf>
    <xf numFmtId="1" fontId="20" fillId="4" borderId="65" xfId="50" applyNumberFormat="1" applyFont="1" applyFill="1" applyBorder="1" applyAlignment="1">
      <alignment horizontal="center"/>
    </xf>
    <xf numFmtId="1" fontId="38" fillId="4" borderId="85" xfId="50" applyNumberFormat="1" applyFont="1" applyFill="1" applyBorder="1" applyAlignment="1">
      <alignment horizontal="center"/>
    </xf>
    <xf numFmtId="1" fontId="20" fillId="5" borderId="65" xfId="50" applyNumberFormat="1" applyFont="1" applyFill="1" applyBorder="1" applyAlignment="1">
      <alignment horizontal="center"/>
    </xf>
    <xf numFmtId="1" fontId="38" fillId="5" borderId="87" xfId="50" applyNumberFormat="1" applyFont="1" applyFill="1" applyBorder="1" applyAlignment="1">
      <alignment horizontal="center"/>
    </xf>
    <xf numFmtId="2" fontId="4" fillId="7" borderId="8" xfId="50" applyNumberFormat="1" applyFont="1" applyFill="1" applyBorder="1" applyAlignment="1">
      <alignment horizontal="center"/>
    </xf>
    <xf numFmtId="1" fontId="20" fillId="0" borderId="97" xfId="50" applyNumberFormat="1" applyFont="1" applyBorder="1" applyAlignment="1">
      <alignment horizontal="center"/>
    </xf>
    <xf numFmtId="1" fontId="38" fillId="0" borderId="88" xfId="50" applyNumberFormat="1" applyFont="1" applyBorder="1" applyAlignment="1">
      <alignment horizontal="center"/>
    </xf>
    <xf numFmtId="1" fontId="27" fillId="7" borderId="102" xfId="50" applyNumberFormat="1" applyFont="1" applyFill="1" applyBorder="1" applyAlignment="1">
      <alignment horizontal="center"/>
    </xf>
    <xf numFmtId="1" fontId="38" fillId="0" borderId="96" xfId="50" applyNumberFormat="1" applyFont="1" applyBorder="1" applyAlignment="1">
      <alignment horizontal="center"/>
    </xf>
    <xf numFmtId="0" fontId="17" fillId="0" borderId="83" xfId="50" applyFont="1" applyBorder="1" applyAlignment="1">
      <alignment horizontal="center" vertical="center" wrapText="1"/>
    </xf>
    <xf numFmtId="0" fontId="17" fillId="0" borderId="84" xfId="50" applyFont="1" applyBorder="1" applyAlignment="1">
      <alignment horizontal="center" vertical="center" wrapText="1"/>
    </xf>
    <xf numFmtId="0" fontId="17" fillId="7" borderId="80" xfId="50" applyFont="1" applyFill="1" applyBorder="1" applyAlignment="1">
      <alignment horizontal="center" vertical="center" wrapText="1"/>
    </xf>
    <xf numFmtId="2" fontId="25" fillId="4" borderId="85" xfId="21" applyNumberFormat="1" applyFont="1" applyFill="1" applyBorder="1" applyAlignment="1">
      <alignment horizontal="center"/>
    </xf>
    <xf numFmtId="1" fontId="37" fillId="4" borderId="86" xfId="50" applyNumberFormat="1" applyFont="1" applyFill="1" applyBorder="1" applyAlignment="1">
      <alignment horizontal="center"/>
    </xf>
    <xf numFmtId="2" fontId="25" fillId="5" borderId="87" xfId="21" applyNumberFormat="1" applyFont="1" applyFill="1" applyBorder="1" applyAlignment="1">
      <alignment horizontal="center"/>
    </xf>
    <xf numFmtId="1" fontId="37" fillId="5" borderId="86" xfId="50" applyNumberFormat="1" applyFont="1" applyFill="1" applyBorder="1" applyAlignment="1">
      <alignment horizontal="center"/>
    </xf>
    <xf numFmtId="2" fontId="25" fillId="8" borderId="87" xfId="21" applyNumberFormat="1" applyFont="1" applyFill="1" applyBorder="1" applyAlignment="1">
      <alignment horizontal="center"/>
    </xf>
    <xf numFmtId="1" fontId="37" fillId="8" borderId="86" xfId="50" applyNumberFormat="1" applyFont="1" applyFill="1" applyBorder="1" applyAlignment="1">
      <alignment horizontal="center"/>
    </xf>
    <xf numFmtId="2" fontId="25" fillId="0" borderId="87" xfId="21" applyNumberFormat="1" applyFont="1" applyFill="1" applyBorder="1" applyAlignment="1">
      <alignment horizontal="center"/>
    </xf>
    <xf numFmtId="1" fontId="29" fillId="7" borderId="86" xfId="50" applyNumberFormat="1" applyFont="1" applyFill="1" applyBorder="1" applyAlignment="1">
      <alignment horizontal="center"/>
    </xf>
    <xf numFmtId="2" fontId="25" fillId="0" borderId="87" xfId="21" applyNumberFormat="1" applyFont="1" applyBorder="1" applyAlignment="1">
      <alignment horizontal="center"/>
    </xf>
    <xf numFmtId="2" fontId="25" fillId="0" borderId="88" xfId="21" applyNumberFormat="1" applyFont="1" applyBorder="1" applyAlignment="1">
      <alignment horizontal="center"/>
    </xf>
    <xf numFmtId="1" fontId="29" fillId="7" borderId="102" xfId="50" applyNumberFormat="1" applyFont="1" applyFill="1" applyBorder="1" applyAlignment="1">
      <alignment horizontal="center"/>
    </xf>
    <xf numFmtId="2" fontId="25" fillId="0" borderId="96" xfId="21" applyNumberFormat="1" applyFont="1" applyBorder="1" applyAlignment="1">
      <alignment horizontal="center"/>
    </xf>
    <xf numFmtId="1" fontId="29" fillId="7" borderId="99" xfId="50" applyNumberFormat="1" applyFont="1" applyFill="1" applyBorder="1" applyAlignment="1">
      <alignment horizontal="center"/>
    </xf>
    <xf numFmtId="0" fontId="17" fillId="0" borderId="103" xfId="50" applyFont="1" applyBorder="1" applyAlignment="1">
      <alignment horizontal="center" vertical="center" wrapText="1"/>
    </xf>
    <xf numFmtId="0" fontId="17" fillId="0" borderId="52" xfId="50" applyFont="1" applyBorder="1" applyAlignment="1">
      <alignment horizontal="center" vertical="center" wrapText="1"/>
    </xf>
    <xf numFmtId="0" fontId="39" fillId="0" borderId="65" xfId="21" applyFont="1" applyFill="1" applyBorder="1" applyAlignment="1">
      <alignment horizontal="left"/>
    </xf>
    <xf numFmtId="49" fontId="0" fillId="0" borderId="67" xfId="21" applyNumberFormat="1" applyFont="1" applyBorder="1" applyAlignment="1">
      <alignment horizontal="center"/>
    </xf>
    <xf numFmtId="1" fontId="20" fillId="9" borderId="68" xfId="50" applyNumberFormat="1" applyFont="1" applyFill="1" applyBorder="1" applyAlignment="1">
      <alignment horizontal="center"/>
    </xf>
    <xf numFmtId="1" fontId="4" fillId="9" borderId="85" xfId="50" applyNumberFormat="1" applyFont="1" applyFill="1" applyBorder="1" applyAlignment="1">
      <alignment horizontal="center"/>
    </xf>
    <xf numFmtId="2" fontId="20" fillId="0" borderId="66" xfId="50" applyNumberFormat="1" applyFont="1" applyFill="1" applyBorder="1" applyAlignment="1">
      <alignment horizontal="right"/>
    </xf>
    <xf numFmtId="0" fontId="39" fillId="0" borderId="69" xfId="0" applyFont="1" applyFill="1" applyBorder="1"/>
    <xf numFmtId="0" fontId="39" fillId="0" borderId="69" xfId="21" applyFont="1" applyFill="1" applyBorder="1" applyAlignment="1">
      <alignment horizontal="left"/>
    </xf>
    <xf numFmtId="1" fontId="20" fillId="9" borderId="72" xfId="50" applyNumberFormat="1" applyFont="1" applyFill="1" applyBorder="1" applyAlignment="1">
      <alignment horizontal="center"/>
    </xf>
    <xf numFmtId="2" fontId="20" fillId="9" borderId="70" xfId="50" applyNumberFormat="1" applyFont="1" applyFill="1" applyBorder="1" applyAlignment="1">
      <alignment horizontal="right"/>
    </xf>
    <xf numFmtId="1" fontId="31" fillId="9" borderId="85" xfId="50" applyNumberFormat="1" applyFont="1" applyFill="1" applyBorder="1" applyAlignment="1">
      <alignment horizontal="center"/>
    </xf>
    <xf numFmtId="0" fontId="39" fillId="0" borderId="69" xfId="0" applyFont="1" applyFill="1" applyBorder="1" applyAlignment="1">
      <alignment horizontal="left"/>
    </xf>
    <xf numFmtId="1" fontId="20" fillId="0" borderId="72" xfId="50" applyNumberFormat="1" applyFont="1" applyFill="1" applyBorder="1" applyAlignment="1">
      <alignment horizontal="center"/>
    </xf>
    <xf numFmtId="2" fontId="20" fillId="4" borderId="72" xfId="50" applyNumberFormat="1" applyFont="1" applyFill="1" applyBorder="1" applyAlignment="1">
      <alignment horizontal="right"/>
    </xf>
    <xf numFmtId="0" fontId="40" fillId="0" borderId="69" xfId="51" applyFont="1" applyBorder="1"/>
    <xf numFmtId="0" fontId="40" fillId="0" borderId="69" xfId="51" applyFont="1" applyFill="1" applyBorder="1"/>
    <xf numFmtId="0" fontId="39" fillId="2" borderId="69" xfId="0" applyFont="1" applyFill="1" applyBorder="1"/>
    <xf numFmtId="0" fontId="39" fillId="0" borderId="69" xfId="21" applyFont="1" applyBorder="1" applyAlignment="1">
      <alignment horizontal="left"/>
    </xf>
    <xf numFmtId="0" fontId="41" fillId="0" borderId="70" xfId="51" applyFont="1" applyFill="1" applyBorder="1" applyAlignment="1">
      <alignment horizontal="center"/>
    </xf>
    <xf numFmtId="0" fontId="39" fillId="2" borderId="69" xfId="21" applyFont="1" applyFill="1" applyBorder="1" applyAlignment="1">
      <alignment horizontal="left"/>
    </xf>
    <xf numFmtId="0" fontId="39" fillId="0" borderId="73" xfId="21" applyFont="1" applyBorder="1" applyAlignment="1">
      <alignment horizontal="left"/>
    </xf>
    <xf numFmtId="0" fontId="18" fillId="0" borderId="104" xfId="50" applyFont="1" applyBorder="1" applyAlignment="1">
      <alignment horizontal="center" vertical="center" wrapText="1"/>
    </xf>
    <xf numFmtId="0" fontId="17" fillId="0" borderId="91" xfId="50" applyFont="1" applyBorder="1" applyAlignment="1">
      <alignment horizontal="center" vertical="center" wrapText="1"/>
    </xf>
    <xf numFmtId="0" fontId="42" fillId="0" borderId="92" xfId="50" applyFont="1" applyBorder="1" applyAlignment="1">
      <alignment horizontal="center" vertical="center" wrapText="1"/>
    </xf>
    <xf numFmtId="0" fontId="35" fillId="7" borderId="105" xfId="50" applyFont="1" applyFill="1" applyBorder="1" applyAlignment="1">
      <alignment horizontal="center" vertical="center" wrapText="1"/>
    </xf>
    <xf numFmtId="0" fontId="17" fillId="0" borderId="93" xfId="50" applyFont="1" applyBorder="1" applyAlignment="1">
      <alignment horizontal="center" vertical="center" wrapText="1"/>
    </xf>
    <xf numFmtId="2" fontId="4" fillId="7" borderId="106" xfId="50" applyNumberFormat="1" applyFont="1" applyFill="1" applyBorder="1" applyAlignment="1">
      <alignment horizontal="center"/>
    </xf>
    <xf numFmtId="1" fontId="26" fillId="4" borderId="66" xfId="50" applyNumberFormat="1" applyFont="1" applyFill="1" applyBorder="1" applyAlignment="1">
      <alignment horizontal="center"/>
    </xf>
    <xf numFmtId="2" fontId="36" fillId="4" borderId="94" xfId="50" applyNumberFormat="1" applyFont="1" applyFill="1" applyBorder="1" applyAlignment="1">
      <alignment horizontal="center"/>
    </xf>
    <xf numFmtId="2" fontId="25" fillId="4" borderId="65" xfId="21" applyNumberFormat="1" applyFont="1" applyFill="1" applyBorder="1" applyAlignment="1">
      <alignment horizontal="center"/>
    </xf>
    <xf numFmtId="2" fontId="4" fillId="7" borderId="66" xfId="50" applyNumberFormat="1" applyFont="1" applyFill="1" applyBorder="1" applyAlignment="1">
      <alignment horizontal="center"/>
    </xf>
    <xf numFmtId="1" fontId="26" fillId="0" borderId="87" xfId="50" applyNumberFormat="1" applyFont="1" applyFill="1" applyBorder="1" applyAlignment="1">
      <alignment horizontal="center"/>
    </xf>
    <xf numFmtId="1" fontId="26" fillId="0" borderId="94" xfId="50" applyNumberFormat="1" applyFont="1" applyFill="1" applyBorder="1" applyAlignment="1">
      <alignment horizontal="center"/>
    </xf>
    <xf numFmtId="1" fontId="27" fillId="7" borderId="107" xfId="50" applyNumberFormat="1" applyFont="1" applyFill="1" applyBorder="1" applyAlignment="1">
      <alignment horizontal="center"/>
    </xf>
    <xf numFmtId="2" fontId="25" fillId="5" borderId="69" xfId="21" applyNumberFormat="1" applyFont="1" applyFill="1" applyBorder="1" applyAlignment="1">
      <alignment horizontal="center"/>
    </xf>
    <xf numFmtId="2" fontId="25" fillId="8" borderId="69" xfId="50" applyNumberFormat="1" applyFont="1" applyFill="1" applyBorder="1" applyAlignment="1">
      <alignment horizontal="center"/>
    </xf>
    <xf numFmtId="2" fontId="31" fillId="8" borderId="108" xfId="50" applyNumberFormat="1" applyFont="1" applyFill="1" applyBorder="1" applyAlignment="1">
      <alignment horizontal="center"/>
    </xf>
    <xf numFmtId="2" fontId="25" fillId="0" borderId="69" xfId="21" applyNumberFormat="1" applyFont="1" applyFill="1" applyBorder="1" applyAlignment="1">
      <alignment horizontal="center"/>
    </xf>
    <xf numFmtId="1" fontId="26" fillId="9" borderId="87" xfId="50" applyNumberFormat="1" applyFont="1" applyFill="1" applyBorder="1" applyAlignment="1">
      <alignment horizontal="center"/>
    </xf>
    <xf numFmtId="1" fontId="26" fillId="9" borderId="94" xfId="50" applyNumberFormat="1" applyFont="1" applyFill="1" applyBorder="1" applyAlignment="1">
      <alignment horizontal="center"/>
    </xf>
    <xf numFmtId="1" fontId="36" fillId="9" borderId="107" xfId="50" applyNumberFormat="1" applyFont="1" applyFill="1" applyBorder="1" applyAlignment="1">
      <alignment horizontal="center"/>
    </xf>
    <xf numFmtId="2" fontId="25" fillId="0" borderId="69" xfId="21" applyNumberFormat="1" applyFont="1" applyBorder="1" applyAlignment="1">
      <alignment horizontal="center"/>
    </xf>
    <xf numFmtId="2" fontId="31" fillId="9" borderId="66" xfId="50" applyNumberFormat="1" applyFont="1" applyFill="1" applyBorder="1" applyAlignment="1">
      <alignment horizontal="center"/>
    </xf>
    <xf numFmtId="1" fontId="26" fillId="8" borderId="87" xfId="50" applyNumberFormat="1" applyFont="1" applyFill="1" applyBorder="1" applyAlignment="1">
      <alignment horizontal="center"/>
    </xf>
    <xf numFmtId="1" fontId="26" fillId="8" borderId="94" xfId="50" applyNumberFormat="1" applyFont="1" applyFill="1" applyBorder="1" applyAlignment="1">
      <alignment horizontal="center"/>
    </xf>
    <xf numFmtId="1" fontId="36" fillId="8" borderId="107" xfId="50" applyNumberFormat="1" applyFont="1" applyFill="1" applyBorder="1" applyAlignment="1">
      <alignment horizontal="center"/>
    </xf>
    <xf numFmtId="1" fontId="26" fillId="0" borderId="87" xfId="50" applyNumberFormat="1" applyFont="1" applyBorder="1" applyAlignment="1">
      <alignment horizontal="center"/>
    </xf>
    <xf numFmtId="1" fontId="26" fillId="0" borderId="94" xfId="50" applyNumberFormat="1" applyFont="1" applyBorder="1" applyAlignment="1">
      <alignment horizontal="center"/>
    </xf>
    <xf numFmtId="2" fontId="27" fillId="7" borderId="107" xfId="50" applyNumberFormat="1" applyFont="1" applyFill="1" applyBorder="1" applyAlignment="1">
      <alignment horizontal="center"/>
    </xf>
    <xf numFmtId="2" fontId="40" fillId="7" borderId="86" xfId="50" applyNumberFormat="1" applyFont="1" applyFill="1" applyBorder="1" applyAlignment="1">
      <alignment horizontal="center"/>
    </xf>
    <xf numFmtId="2" fontId="4" fillId="7" borderId="74" xfId="50" applyNumberFormat="1" applyFont="1" applyFill="1" applyBorder="1" applyAlignment="1">
      <alignment horizontal="center"/>
    </xf>
    <xf numFmtId="1" fontId="26" fillId="0" borderId="88" xfId="50" applyNumberFormat="1" applyFont="1" applyFill="1" applyBorder="1" applyAlignment="1">
      <alignment horizontal="center"/>
    </xf>
    <xf numFmtId="1" fontId="26" fillId="0" borderId="95" xfId="50" applyNumberFormat="1" applyFont="1" applyFill="1" applyBorder="1" applyAlignment="1">
      <alignment horizontal="center"/>
    </xf>
    <xf numFmtId="1" fontId="27" fillId="7" borderId="109" xfId="50" applyNumberFormat="1" applyFont="1" applyFill="1" applyBorder="1" applyAlignment="1">
      <alignment horizontal="center"/>
    </xf>
    <xf numFmtId="2" fontId="25" fillId="0" borderId="73" xfId="21" applyNumberFormat="1" applyFont="1" applyBorder="1" applyAlignment="1">
      <alignment horizontal="center"/>
    </xf>
    <xf numFmtId="1" fontId="29" fillId="7" borderId="89" xfId="50" applyNumberFormat="1" applyFont="1" applyFill="1" applyBorder="1" applyAlignment="1">
      <alignment horizontal="center"/>
    </xf>
    <xf numFmtId="0" fontId="4" fillId="0" borderId="0" xfId="50" applyBorder="1"/>
    <xf numFmtId="0" fontId="7" fillId="2" borderId="110" xfId="50" applyFont="1" applyFill="1" applyBorder="1" applyAlignment="1">
      <alignment horizontal="left"/>
    </xf>
    <xf numFmtId="49" fontId="0" fillId="0" borderId="107" xfId="21" applyNumberFormat="1" applyFont="1" applyBorder="1" applyAlignment="1">
      <alignment horizontal="center"/>
    </xf>
    <xf numFmtId="1" fontId="20" fillId="0" borderId="111" xfId="50" applyNumberFormat="1" applyFont="1" applyBorder="1" applyAlignment="1">
      <alignment horizontal="center"/>
    </xf>
    <xf numFmtId="1" fontId="4" fillId="7" borderId="112" xfId="50" applyNumberFormat="1" applyFont="1" applyFill="1" applyBorder="1" applyAlignment="1">
      <alignment horizontal="center"/>
    </xf>
    <xf numFmtId="2" fontId="20" fillId="0" borderId="106" xfId="50" applyNumberFormat="1" applyFont="1" applyBorder="1" applyAlignment="1">
      <alignment horizontal="right"/>
    </xf>
    <xf numFmtId="1" fontId="4" fillId="7" borderId="106" xfId="50" applyNumberFormat="1" applyFont="1" applyFill="1" applyBorder="1" applyAlignment="1">
      <alignment horizontal="center"/>
    </xf>
    <xf numFmtId="2" fontId="25" fillId="4" borderId="70" xfId="21" applyNumberFormat="1" applyFont="1" applyFill="1" applyBorder="1" applyAlignment="1">
      <alignment horizontal="right"/>
    </xf>
    <xf numFmtId="49" fontId="0" fillId="0" borderId="113" xfId="0" applyNumberFormat="1" applyFont="1" applyBorder="1" applyAlignment="1">
      <alignment horizontal="center"/>
    </xf>
    <xf numFmtId="1" fontId="4" fillId="7" borderId="70" xfId="50" applyNumberFormat="1" applyFont="1" applyFill="1" applyBorder="1" applyAlignment="1">
      <alignment horizontal="center"/>
    </xf>
    <xf numFmtId="2" fontId="25" fillId="5" borderId="87" xfId="21" applyNumberFormat="1" applyFont="1" applyFill="1" applyBorder="1" applyAlignment="1"/>
    <xf numFmtId="1" fontId="37" fillId="5" borderId="70" xfId="50" applyNumberFormat="1" applyFont="1" applyFill="1" applyBorder="1" applyAlignment="1">
      <alignment horizontal="center"/>
    </xf>
    <xf numFmtId="2" fontId="20" fillId="0" borderId="87" xfId="50" applyNumberFormat="1" applyFont="1" applyFill="1" applyBorder="1" applyAlignment="1">
      <alignment horizontal="right"/>
    </xf>
    <xf numFmtId="49" fontId="0" fillId="0" borderId="113" xfId="21" applyNumberFormat="1" applyFont="1" applyBorder="1" applyAlignment="1">
      <alignment horizontal="center"/>
    </xf>
    <xf numFmtId="1" fontId="25" fillId="8" borderId="72" xfId="50" applyNumberFormat="1" applyFont="1" applyFill="1" applyBorder="1" applyAlignment="1">
      <alignment horizontal="center"/>
    </xf>
    <xf numFmtId="2" fontId="20" fillId="0" borderId="70" xfId="50" applyNumberFormat="1" applyFont="1" applyFill="1" applyBorder="1" applyAlignment="1"/>
    <xf numFmtId="2" fontId="25" fillId="8" borderId="70" xfId="50" applyNumberFormat="1" applyFont="1" applyFill="1" applyBorder="1" applyAlignment="1">
      <alignment horizontal="right"/>
    </xf>
    <xf numFmtId="1" fontId="4" fillId="7" borderId="94" xfId="50" applyNumberFormat="1" applyFont="1" applyFill="1" applyBorder="1" applyAlignment="1">
      <alignment horizontal="center"/>
    </xf>
    <xf numFmtId="2" fontId="20" fillId="0" borderId="70" xfId="50" applyNumberFormat="1" applyFont="1" applyBorder="1" applyAlignment="1"/>
    <xf numFmtId="1" fontId="25" fillId="4" borderId="72" xfId="21" applyNumberFormat="1" applyFont="1" applyFill="1" applyBorder="1" applyAlignment="1">
      <alignment horizontal="center"/>
    </xf>
    <xf numFmtId="1" fontId="37" fillId="4" borderId="85" xfId="50" applyNumberFormat="1" applyFont="1" applyFill="1" applyBorder="1" applyAlignment="1">
      <alignment horizontal="center"/>
    </xf>
    <xf numFmtId="2" fontId="25" fillId="8" borderId="70" xfId="50" applyNumberFormat="1" applyFont="1" applyFill="1" applyBorder="1" applyAlignment="1"/>
    <xf numFmtId="2" fontId="31" fillId="8" borderId="85" xfId="50" applyNumberFormat="1" applyFont="1" applyFill="1" applyBorder="1" applyAlignment="1">
      <alignment horizontal="center"/>
    </xf>
    <xf numFmtId="2" fontId="25" fillId="5" borderId="87" xfId="21" applyNumberFormat="1" applyFont="1" applyFill="1" applyBorder="1" applyAlignment="1">
      <alignment horizontal="right"/>
    </xf>
    <xf numFmtId="2" fontId="25" fillId="4" borderId="70" xfId="21" applyNumberFormat="1" applyFont="1" applyFill="1" applyBorder="1" applyAlignment="1"/>
    <xf numFmtId="1" fontId="25" fillId="5" borderId="72" xfId="21" applyNumberFormat="1" applyFont="1" applyFill="1" applyBorder="1" applyAlignment="1">
      <alignment horizontal="center"/>
    </xf>
    <xf numFmtId="1" fontId="37" fillId="5" borderId="85" xfId="50" applyNumberFormat="1" applyFont="1" applyFill="1" applyBorder="1" applyAlignment="1">
      <alignment horizontal="center"/>
    </xf>
    <xf numFmtId="1" fontId="37" fillId="4" borderId="106" xfId="50" applyNumberFormat="1" applyFont="1" applyFill="1" applyBorder="1" applyAlignment="1">
      <alignment horizontal="center"/>
    </xf>
    <xf numFmtId="2" fontId="25" fillId="4" borderId="69" xfId="21" applyNumberFormat="1" applyFont="1" applyFill="1" applyBorder="1" applyAlignment="1">
      <alignment horizontal="center"/>
    </xf>
    <xf numFmtId="1" fontId="43" fillId="7" borderId="66" xfId="50" applyNumberFormat="1" applyFont="1" applyFill="1" applyBorder="1" applyAlignment="1">
      <alignment horizontal="center"/>
    </xf>
    <xf numFmtId="2" fontId="0" fillId="0" borderId="0" xfId="0" applyNumberFormat="1"/>
    <xf numFmtId="2" fontId="31" fillId="8" borderId="66" xfId="50" applyNumberFormat="1" applyFont="1" applyFill="1" applyBorder="1" applyAlignment="1">
      <alignment horizontal="center"/>
    </xf>
    <xf numFmtId="1" fontId="31" fillId="8" borderId="86" xfId="50" applyNumberFormat="1" applyFont="1" applyFill="1" applyBorder="1" applyAlignment="1">
      <alignment horizontal="center"/>
    </xf>
    <xf numFmtId="1" fontId="25" fillId="4" borderId="70" xfId="21" applyNumberFormat="1" applyFont="1" applyFill="1" applyBorder="1" applyAlignment="1">
      <alignment horizontal="center"/>
    </xf>
    <xf numFmtId="1" fontId="40" fillId="7" borderId="86" xfId="50" applyNumberFormat="1" applyFont="1" applyFill="1" applyBorder="1" applyAlignment="1">
      <alignment horizontal="center"/>
    </xf>
    <xf numFmtId="1" fontId="37" fillId="5" borderId="66" xfId="50" applyNumberFormat="1" applyFont="1" applyFill="1" applyBorder="1" applyAlignment="1">
      <alignment horizontal="center"/>
    </xf>
    <xf numFmtId="1" fontId="25" fillId="8" borderId="70" xfId="50" applyNumberFormat="1" applyFont="1" applyFill="1" applyBorder="1" applyAlignment="1">
      <alignment horizontal="center"/>
    </xf>
    <xf numFmtId="2" fontId="31" fillId="8" borderId="86" xfId="50" applyNumberFormat="1" applyFont="1" applyFill="1" applyBorder="1" applyAlignment="1">
      <alignment horizontal="center"/>
    </xf>
    <xf numFmtId="2" fontId="25" fillId="0" borderId="69" xfId="50" applyNumberFormat="1" applyFont="1" applyFill="1" applyBorder="1" applyAlignment="1">
      <alignment horizontal="center"/>
    </xf>
    <xf numFmtId="1" fontId="25" fillId="5" borderId="87" xfId="21" applyNumberFormat="1" applyFont="1" applyFill="1" applyBorder="1" applyAlignment="1">
      <alignment horizontal="center"/>
    </xf>
    <xf numFmtId="0" fontId="30" fillId="0" borderId="23" xfId="50" applyFont="1" applyFill="1" applyBorder="1" applyAlignment="1">
      <alignment horizontal="center" vertical="top"/>
    </xf>
    <xf numFmtId="0" fontId="6" fillId="0" borderId="70" xfId="50" applyFont="1" applyBorder="1" applyAlignment="1">
      <alignment vertical="center"/>
    </xf>
    <xf numFmtId="0" fontId="44" fillId="2" borderId="70" xfId="50" applyFont="1" applyFill="1" applyBorder="1" applyAlignment="1">
      <alignment horizontal="left" vertical="center"/>
    </xf>
    <xf numFmtId="0" fontId="6" fillId="0" borderId="70" xfId="50" applyFont="1" applyBorder="1" applyAlignment="1">
      <alignment vertical="top"/>
    </xf>
    <xf numFmtId="0" fontId="7" fillId="2" borderId="70" xfId="50" applyFont="1" applyFill="1" applyBorder="1" applyAlignment="1">
      <alignment horizontal="left" vertical="top"/>
    </xf>
    <xf numFmtId="176" fontId="7" fillId="2" borderId="70" xfId="50" applyNumberFormat="1" applyFont="1" applyFill="1" applyBorder="1" applyAlignment="1">
      <alignment horizontal="left" vertical="top"/>
    </xf>
    <xf numFmtId="0" fontId="6" fillId="0" borderId="70" xfId="50" applyFont="1" applyBorder="1"/>
    <xf numFmtId="0" fontId="7" fillId="2" borderId="70" xfId="50" applyFont="1" applyFill="1" applyBorder="1" applyAlignment="1">
      <alignment horizontal="left"/>
    </xf>
    <xf numFmtId="0" fontId="9" fillId="0" borderId="70" xfId="0" applyFont="1" applyBorder="1" applyAlignment="1">
      <alignment horizontal="left"/>
    </xf>
    <xf numFmtId="0" fontId="6" fillId="10" borderId="70" xfId="50" applyFont="1" applyFill="1" applyBorder="1" applyAlignment="1">
      <alignment horizontal="center" vertical="center" wrapText="1"/>
    </xf>
    <xf numFmtId="0" fontId="12" fillId="10" borderId="70" xfId="50" applyFont="1" applyFill="1" applyBorder="1" applyAlignment="1">
      <alignment horizontal="center" vertical="center" wrapText="1"/>
    </xf>
    <xf numFmtId="0" fontId="17" fillId="10" borderId="70" xfId="50" applyFont="1" applyFill="1" applyBorder="1" applyAlignment="1">
      <alignment horizontal="center" vertical="center" wrapText="1"/>
    </xf>
    <xf numFmtId="0" fontId="40" fillId="0" borderId="70" xfId="51" applyFont="1" applyFill="1" applyBorder="1"/>
    <xf numFmtId="49" fontId="0" fillId="0" borderId="70" xfId="21" applyNumberFormat="1" applyFont="1" applyBorder="1" applyAlignment="1">
      <alignment horizontal="center"/>
    </xf>
    <xf numFmtId="1" fontId="28" fillId="11" borderId="70" xfId="21" applyNumberFormat="1" applyFont="1" applyFill="1" applyBorder="1" applyAlignment="1">
      <alignment horizontal="center"/>
    </xf>
    <xf numFmtId="1" fontId="37" fillId="11" borderId="70" xfId="50" applyNumberFormat="1" applyFont="1" applyFill="1" applyBorder="1" applyAlignment="1">
      <alignment horizontal="center"/>
    </xf>
    <xf numFmtId="2" fontId="28" fillId="12" borderId="70" xfId="50" applyNumberFormat="1" applyFont="1" applyFill="1" applyBorder="1" applyAlignment="1"/>
    <xf numFmtId="1" fontId="37" fillId="12" borderId="70" xfId="50" applyNumberFormat="1" applyFont="1" applyFill="1" applyBorder="1" applyAlignment="1">
      <alignment horizontal="center"/>
    </xf>
    <xf numFmtId="2" fontId="28" fillId="13" borderId="70" xfId="50" applyNumberFormat="1" applyFont="1" applyFill="1" applyBorder="1" applyAlignment="1">
      <alignment horizontal="right"/>
    </xf>
    <xf numFmtId="0" fontId="39" fillId="2" borderId="70" xfId="0" applyFont="1" applyFill="1" applyBorder="1"/>
    <xf numFmtId="49" fontId="4" fillId="0" borderId="70" xfId="0" applyNumberFormat="1" applyFont="1" applyBorder="1" applyAlignment="1">
      <alignment horizontal="center"/>
    </xf>
    <xf numFmtId="1" fontId="25" fillId="0" borderId="70" xfId="50" applyNumberFormat="1" applyFont="1" applyFill="1" applyBorder="1" applyAlignment="1">
      <alignment horizontal="center"/>
    </xf>
    <xf numFmtId="2" fontId="28" fillId="13" borderId="70" xfId="50" applyNumberFormat="1" applyFont="1" applyFill="1" applyBorder="1" applyAlignment="1"/>
    <xf numFmtId="1" fontId="37" fillId="13" borderId="70" xfId="50" applyNumberFormat="1" applyFont="1" applyFill="1" applyBorder="1" applyAlignment="1">
      <alignment horizontal="center"/>
    </xf>
    <xf numFmtId="2" fontId="28" fillId="12" borderId="70" xfId="50" applyNumberFormat="1" applyFont="1" applyFill="1" applyBorder="1" applyAlignment="1">
      <alignment horizontal="right"/>
    </xf>
    <xf numFmtId="0" fontId="39" fillId="0" borderId="70" xfId="21" applyFont="1" applyFill="1" applyBorder="1" applyAlignment="1">
      <alignment horizontal="left"/>
    </xf>
    <xf numFmtId="1" fontId="28" fillId="13" borderId="70" xfId="50" applyNumberFormat="1" applyFont="1" applyFill="1" applyBorder="1" applyAlignment="1">
      <alignment horizontal="center"/>
    </xf>
    <xf numFmtId="2" fontId="25" fillId="0" borderId="70" xfId="21" applyNumberFormat="1" applyFont="1" applyFill="1" applyBorder="1" applyAlignment="1"/>
    <xf numFmtId="2" fontId="25" fillId="0" borderId="70" xfId="50" applyNumberFormat="1" applyFont="1" applyFill="1" applyBorder="1" applyAlignment="1">
      <alignment horizontal="right"/>
    </xf>
    <xf numFmtId="0" fontId="39" fillId="2" borderId="70" xfId="21" applyFont="1" applyFill="1" applyBorder="1" applyAlignment="1">
      <alignment horizontal="left"/>
    </xf>
    <xf numFmtId="1" fontId="25" fillId="0" borderId="70" xfId="50" applyNumberFormat="1" applyFont="1" applyBorder="1" applyAlignment="1">
      <alignment horizontal="center"/>
    </xf>
    <xf numFmtId="2" fontId="25" fillId="0" borderId="70" xfId="50" applyNumberFormat="1" applyFont="1" applyBorder="1" applyAlignment="1">
      <alignment horizontal="right"/>
    </xf>
    <xf numFmtId="2" fontId="28" fillId="11" borderId="70" xfId="50" applyNumberFormat="1" applyFont="1" applyFill="1" applyBorder="1" applyAlignment="1">
      <alignment horizontal="right"/>
    </xf>
    <xf numFmtId="2" fontId="25" fillId="0" borderId="70" xfId="21" applyNumberFormat="1" applyFont="1" applyFill="1" applyBorder="1" applyAlignment="1">
      <alignment horizontal="right"/>
    </xf>
    <xf numFmtId="0" fontId="40" fillId="0" borderId="70" xfId="51" applyFont="1" applyBorder="1"/>
    <xf numFmtId="2" fontId="25" fillId="0" borderId="70" xfId="50" applyNumberFormat="1" applyFont="1" applyFill="1" applyBorder="1" applyAlignment="1"/>
    <xf numFmtId="0" fontId="39" fillId="0" borderId="70" xfId="21" applyFont="1" applyBorder="1" applyAlignment="1">
      <alignment horizontal="left"/>
    </xf>
    <xf numFmtId="49" fontId="0" fillId="0" borderId="70" xfId="0" applyNumberFormat="1" applyFont="1" applyBorder="1" applyAlignment="1">
      <alignment horizontal="center"/>
    </xf>
    <xf numFmtId="0" fontId="39" fillId="0" borderId="70" xfId="0" applyFont="1" applyFill="1" applyBorder="1" applyAlignment="1">
      <alignment horizontal="left"/>
    </xf>
    <xf numFmtId="1" fontId="28" fillId="12" borderId="70" xfId="50" applyNumberFormat="1" applyFont="1" applyFill="1" applyBorder="1" applyAlignment="1">
      <alignment horizontal="center"/>
    </xf>
    <xf numFmtId="1" fontId="25" fillId="0" borderId="70" xfId="21" applyNumberFormat="1" applyFont="1" applyFill="1" applyBorder="1" applyAlignment="1">
      <alignment horizontal="center"/>
    </xf>
    <xf numFmtId="0" fontId="14" fillId="2" borderId="70" xfId="50" applyFont="1" applyFill="1" applyBorder="1" applyAlignment="1">
      <alignment vertical="top"/>
    </xf>
    <xf numFmtId="0" fontId="10" fillId="2" borderId="70" xfId="50" applyFont="1" applyFill="1" applyBorder="1" applyAlignment="1">
      <alignment horizontal="left" vertical="top"/>
    </xf>
    <xf numFmtId="0" fontId="11" fillId="2" borderId="70" xfId="50" applyFont="1" applyFill="1" applyBorder="1" applyAlignment="1">
      <alignment vertical="top"/>
    </xf>
    <xf numFmtId="0" fontId="10" fillId="2" borderId="70" xfId="50" applyFont="1" applyFill="1" applyBorder="1" applyAlignment="1">
      <alignment vertical="top"/>
    </xf>
    <xf numFmtId="0" fontId="7" fillId="2" borderId="70" xfId="50" applyFont="1" applyFill="1" applyBorder="1" applyAlignment="1">
      <alignment horizontal="center" vertical="top"/>
    </xf>
    <xf numFmtId="0" fontId="15" fillId="2" borderId="70" xfId="50" applyFont="1" applyFill="1" applyBorder="1" applyAlignment="1">
      <alignment horizontal="center" vertical="center" wrapText="1"/>
    </xf>
    <xf numFmtId="0" fontId="18" fillId="10" borderId="70" xfId="50" applyFont="1" applyFill="1" applyBorder="1" applyAlignment="1">
      <alignment horizontal="center" vertical="center" wrapText="1"/>
    </xf>
    <xf numFmtId="0" fontId="45" fillId="10" borderId="70" xfId="50" applyFont="1" applyFill="1" applyBorder="1" applyAlignment="1">
      <alignment horizontal="center" vertical="center" wrapText="1"/>
    </xf>
    <xf numFmtId="0" fontId="35" fillId="10" borderId="70" xfId="50" applyFont="1" applyFill="1" applyBorder="1" applyAlignment="1">
      <alignment horizontal="center" vertical="center" wrapText="1"/>
    </xf>
    <xf numFmtId="0" fontId="46" fillId="10" borderId="70" xfId="50" applyFont="1" applyFill="1" applyBorder="1" applyAlignment="1">
      <alignment horizontal="center" vertical="center" wrapText="1"/>
    </xf>
    <xf numFmtId="1" fontId="47" fillId="0" borderId="70" xfId="50" applyNumberFormat="1" applyFont="1" applyFill="1" applyBorder="1" applyAlignment="1">
      <alignment horizontal="center"/>
    </xf>
    <xf numFmtId="1" fontId="27" fillId="7" borderId="70" xfId="50" applyNumberFormat="1" applyFont="1" applyFill="1" applyBorder="1" applyAlignment="1">
      <alignment horizontal="center"/>
    </xf>
    <xf numFmtId="2" fontId="37" fillId="13" borderId="70" xfId="21" applyNumberFormat="1" applyFont="1" applyFill="1" applyBorder="1" applyAlignment="1">
      <alignment horizontal="center"/>
    </xf>
    <xf numFmtId="2" fontId="37" fillId="5" borderId="70" xfId="21" applyNumberFormat="1" applyFont="1" applyFill="1" applyBorder="1" applyAlignment="1">
      <alignment horizontal="center"/>
    </xf>
    <xf numFmtId="2" fontId="4" fillId="7" borderId="70" xfId="50" applyNumberFormat="1" applyFont="1" applyFill="1" applyBorder="1" applyAlignment="1">
      <alignment horizontal="center"/>
    </xf>
    <xf numFmtId="2" fontId="37" fillId="12" borderId="70" xfId="21" applyNumberFormat="1" applyFont="1" applyFill="1" applyBorder="1" applyAlignment="1">
      <alignment horizontal="center"/>
    </xf>
    <xf numFmtId="2" fontId="25" fillId="0" borderId="70" xfId="21" applyNumberFormat="1" applyFont="1" applyFill="1" applyBorder="1" applyAlignment="1">
      <alignment horizontal="center"/>
    </xf>
    <xf numFmtId="1" fontId="40" fillId="7" borderId="70" xfId="50" applyNumberFormat="1" applyFont="1" applyFill="1" applyBorder="1" applyAlignment="1">
      <alignment horizontal="center"/>
    </xf>
    <xf numFmtId="1" fontId="47" fillId="0" borderId="70" xfId="21" applyNumberFormat="1" applyFont="1" applyFill="1" applyBorder="1" applyAlignment="1">
      <alignment horizontal="center"/>
    </xf>
    <xf numFmtId="1" fontId="47" fillId="0" borderId="70" xfId="50" applyNumberFormat="1" applyFont="1" applyBorder="1" applyAlignment="1">
      <alignment horizontal="center"/>
    </xf>
    <xf numFmtId="1" fontId="29" fillId="7" borderId="70" xfId="50" applyNumberFormat="1" applyFont="1" applyFill="1" applyBorder="1" applyAlignment="1">
      <alignment horizontal="center"/>
    </xf>
    <xf numFmtId="0" fontId="0" fillId="0" borderId="70" xfId="0" applyBorder="1"/>
    <xf numFmtId="0" fontId="48" fillId="0" borderId="23" xfId="0" applyFont="1" applyBorder="1"/>
    <xf numFmtId="0" fontId="49" fillId="0" borderId="23" xfId="0" applyFont="1" applyBorder="1" applyAlignment="1">
      <alignment horizontal="center"/>
    </xf>
    <xf numFmtId="0" fontId="50" fillId="0" borderId="23" xfId="0" applyFont="1" applyBorder="1" applyAlignment="1">
      <alignment horizontal="center" wrapText="1"/>
    </xf>
    <xf numFmtId="0" fontId="5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51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center" vertical="center"/>
    </xf>
    <xf numFmtId="2" fontId="51" fillId="0" borderId="23" xfId="0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0" xfId="0" applyFont="1" applyBorder="1"/>
    <xf numFmtId="0" fontId="39" fillId="0" borderId="23" xfId="0" applyFont="1" applyBorder="1" applyAlignment="1">
      <alignment horizontal="center" vertical="center" wrapText="1"/>
    </xf>
    <xf numFmtId="0" fontId="0" fillId="0" borderId="0" xfId="0" applyBorder="1"/>
    <xf numFmtId="0" fontId="0" fillId="0" borderId="23" xfId="0" applyBorder="1"/>
    <xf numFmtId="0" fontId="48" fillId="0" borderId="46" xfId="0" applyFont="1" applyBorder="1"/>
    <xf numFmtId="0" fontId="39" fillId="0" borderId="23" xfId="0" applyFont="1" applyBorder="1" applyAlignment="1">
      <alignment horizontal="center" vertical="center"/>
    </xf>
    <xf numFmtId="0" fontId="50" fillId="0" borderId="23" xfId="0" applyFont="1" applyBorder="1" applyAlignment="1">
      <alignment horizontal="left" vertical="center"/>
    </xf>
    <xf numFmtId="0" fontId="52" fillId="0" borderId="46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0" fillId="0" borderId="23" xfId="0" applyFont="1" applyFill="1" applyBorder="1" applyAlignment="1">
      <alignment horizontal="center" wrapText="1"/>
    </xf>
    <xf numFmtId="0" fontId="50" fillId="0" borderId="23" xfId="0" applyFont="1" applyFill="1" applyBorder="1" applyAlignment="1">
      <alignment horizontal="center"/>
    </xf>
    <xf numFmtId="0" fontId="11" fillId="2" borderId="110" xfId="50" applyFont="1" applyFill="1" applyBorder="1" applyAlignment="1">
      <alignment horizontal="left"/>
    </xf>
    <xf numFmtId="1" fontId="26" fillId="0" borderId="85" xfId="50" applyNumberFormat="1" applyFont="1" applyFill="1" applyBorder="1" applyAlignment="1">
      <alignment horizontal="center"/>
    </xf>
    <xf numFmtId="2" fontId="25" fillId="0" borderId="65" xfId="21" applyNumberFormat="1" applyFont="1" applyBorder="1" applyAlignment="1">
      <alignment horizontal="center"/>
    </xf>
    <xf numFmtId="4" fontId="0" fillId="0" borderId="0" xfId="0" applyNumberFormat="1"/>
    <xf numFmtId="0" fontId="48" fillId="0" borderId="114" xfId="0" applyFont="1" applyBorder="1"/>
    <xf numFmtId="0" fontId="50" fillId="0" borderId="115" xfId="0" applyFont="1" applyBorder="1" applyAlignment="1">
      <alignment horizontal="center" vertical="center"/>
    </xf>
    <xf numFmtId="0" fontId="50" fillId="0" borderId="114" xfId="0" applyFont="1" applyBorder="1" applyAlignment="1">
      <alignment horizontal="center" wrapText="1"/>
    </xf>
    <xf numFmtId="0" fontId="50" fillId="0" borderId="114" xfId="0" applyFont="1" applyBorder="1" applyAlignment="1">
      <alignment horizontal="center"/>
    </xf>
    <xf numFmtId="0" fontId="48" fillId="0" borderId="114" xfId="0" applyFont="1" applyBorder="1" applyAlignment="1">
      <alignment horizontal="center"/>
    </xf>
    <xf numFmtId="0" fontId="50" fillId="0" borderId="116" xfId="0" applyFont="1" applyBorder="1" applyAlignment="1">
      <alignment horizontal="center"/>
    </xf>
    <xf numFmtId="0" fontId="32" fillId="0" borderId="116" xfId="0" applyFont="1" applyBorder="1" applyAlignment="1">
      <alignment horizontal="center"/>
    </xf>
    <xf numFmtId="0" fontId="51" fillId="0" borderId="114" xfId="0" applyFont="1" applyBorder="1" applyAlignment="1">
      <alignment horizontal="center" vertical="center"/>
    </xf>
    <xf numFmtId="2" fontId="51" fillId="0" borderId="114" xfId="0" applyNumberFormat="1" applyFont="1" applyBorder="1" applyAlignment="1">
      <alignment horizontal="center" vertical="center"/>
    </xf>
    <xf numFmtId="0" fontId="39" fillId="0" borderId="70" xfId="0" applyFont="1" applyFill="1" applyBorder="1"/>
    <xf numFmtId="0" fontId="39" fillId="0" borderId="0" xfId="21" applyFont="1" applyFill="1" applyBorder="1" applyAlignment="1">
      <alignment horizontal="left"/>
    </xf>
    <xf numFmtId="0" fontId="39" fillId="0" borderId="114" xfId="21" applyFont="1" applyFill="1" applyBorder="1" applyAlignment="1">
      <alignment horizontal="left"/>
    </xf>
    <xf numFmtId="0" fontId="51" fillId="0" borderId="114" xfId="0" applyFont="1" applyFill="1" applyBorder="1" applyAlignment="1">
      <alignment horizontal="left" vertical="center"/>
    </xf>
    <xf numFmtId="0" fontId="52" fillId="0" borderId="114" xfId="0" applyFont="1" applyBorder="1" applyAlignment="1">
      <alignment horizontal="center"/>
    </xf>
    <xf numFmtId="0" fontId="52" fillId="0" borderId="114" xfId="0" applyFont="1" applyBorder="1"/>
    <xf numFmtId="0" fontId="0" fillId="14" borderId="114" xfId="0" applyFont="1" applyFill="1" applyBorder="1" applyAlignment="1">
      <alignment horizontal="center"/>
    </xf>
    <xf numFmtId="0" fontId="39" fillId="0" borderId="114" xfId="0" applyFont="1" applyBorder="1" applyAlignment="1">
      <alignment horizontal="center" vertical="center" wrapText="1"/>
    </xf>
    <xf numFmtId="4" fontId="0" fillId="0" borderId="0" xfId="0" applyNumberFormat="1" applyBorder="1"/>
    <xf numFmtId="0" fontId="51" fillId="14" borderId="114" xfId="0" applyFont="1" applyFill="1" applyBorder="1" applyAlignment="1">
      <alignment horizontal="center" vertical="center"/>
    </xf>
    <xf numFmtId="2" fontId="49" fillId="0" borderId="114" xfId="0" applyNumberFormat="1" applyFont="1" applyBorder="1" applyAlignment="1">
      <alignment horizontal="center" vertical="center"/>
    </xf>
    <xf numFmtId="2" fontId="0" fillId="0" borderId="0" xfId="0" applyNumberFormat="1" applyBorder="1"/>
    <xf numFmtId="0" fontId="52" fillId="14" borderId="114" xfId="0" applyFont="1" applyFill="1" applyBorder="1"/>
    <xf numFmtId="0" fontId="49" fillId="0" borderId="115" xfId="0" applyFont="1" applyBorder="1" applyAlignment="1">
      <alignment horizontal="center" vertical="center"/>
    </xf>
    <xf numFmtId="0" fontId="49" fillId="0" borderId="115" xfId="0" applyFont="1" applyBorder="1" applyAlignment="1">
      <alignment horizontal="center"/>
    </xf>
    <xf numFmtId="0" fontId="39" fillId="0" borderId="116" xfId="0" applyFont="1" applyBorder="1" applyAlignment="1">
      <alignment horizontal="center" vertical="center"/>
    </xf>
    <xf numFmtId="0" fontId="0" fillId="0" borderId="114" xfId="0" applyFill="1" applyBorder="1"/>
    <xf numFmtId="0" fontId="0" fillId="0" borderId="114" xfId="0" applyBorder="1"/>
    <xf numFmtId="0" fontId="50" fillId="0" borderId="114" xfId="0" applyFont="1" applyFill="1" applyBorder="1" applyAlignment="1">
      <alignment horizontal="left" vertical="center"/>
    </xf>
    <xf numFmtId="0" fontId="52" fillId="0" borderId="114" xfId="0" applyFont="1" applyFill="1" applyBorder="1" applyAlignment="1">
      <alignment horizontal="center"/>
    </xf>
    <xf numFmtId="0" fontId="50" fillId="0" borderId="114" xfId="0" applyFont="1" applyFill="1" applyBorder="1" applyAlignment="1">
      <alignment horizontal="center" wrapText="1"/>
    </xf>
    <xf numFmtId="0" fontId="50" fillId="0" borderId="114" xfId="0" applyFont="1" applyFill="1" applyBorder="1" applyAlignment="1">
      <alignment horizontal="center"/>
    </xf>
    <xf numFmtId="0" fontId="50" fillId="14" borderId="114" xfId="0" applyFont="1" applyFill="1" applyBorder="1" applyAlignment="1">
      <alignment horizontal="center"/>
    </xf>
    <xf numFmtId="0" fontId="0" fillId="14" borderId="114" xfId="0" applyFill="1" applyBorder="1"/>
    <xf numFmtId="0" fontId="0" fillId="0" borderId="0" xfId="52" applyAlignment="1">
      <alignment horizontal="center" vertical="center"/>
    </xf>
    <xf numFmtId="0" fontId="0" fillId="0" borderId="0" xfId="52" applyAlignment="1">
      <alignment vertical="center"/>
    </xf>
    <xf numFmtId="0" fontId="0" fillId="0" borderId="0" xfId="52" applyAlignment="1">
      <alignment horizontal="center"/>
    </xf>
    <xf numFmtId="0" fontId="0" fillId="0" borderId="0" xfId="52"/>
    <xf numFmtId="0" fontId="48" fillId="0" borderId="70" xfId="52" applyFont="1" applyBorder="1" applyAlignment="1">
      <alignment horizontal="center" vertical="center"/>
    </xf>
    <xf numFmtId="0" fontId="0" fillId="0" borderId="70" xfId="52" applyFont="1" applyBorder="1" applyAlignment="1">
      <alignment horizontal="center" vertical="center"/>
    </xf>
    <xf numFmtId="0" fontId="0" fillId="0" borderId="70" xfId="52" applyBorder="1" applyAlignment="1">
      <alignment horizontal="center" vertical="center" wrapText="1"/>
    </xf>
    <xf numFmtId="0" fontId="0" fillId="0" borderId="87" xfId="52" applyFont="1" applyFill="1" applyBorder="1" applyAlignment="1">
      <alignment horizontal="center" vertical="center"/>
    </xf>
    <xf numFmtId="0" fontId="0" fillId="0" borderId="70" xfId="52" applyFont="1" applyFill="1" applyBorder="1" applyAlignment="1">
      <alignment horizontal="center" vertical="center"/>
    </xf>
    <xf numFmtId="0" fontId="39" fillId="2" borderId="114" xfId="0" applyFont="1" applyFill="1" applyBorder="1"/>
    <xf numFmtId="0" fontId="0" fillId="0" borderId="114" xfId="52" applyFont="1" applyBorder="1" applyAlignment="1">
      <alignment horizontal="center" vertical="center"/>
    </xf>
    <xf numFmtId="0" fontId="0" fillId="0" borderId="87" xfId="52" applyFont="1" applyBorder="1" applyAlignment="1">
      <alignment horizontal="center" vertical="center"/>
    </xf>
    <xf numFmtId="0" fontId="0" fillId="0" borderId="117" xfId="52" applyFont="1" applyBorder="1" applyAlignment="1">
      <alignment horizontal="center" vertical="center"/>
    </xf>
    <xf numFmtId="0" fontId="39" fillId="0" borderId="70" xfId="52" applyFont="1" applyFill="1" applyBorder="1" applyAlignment="1">
      <alignment horizontal="center" vertical="center"/>
    </xf>
    <xf numFmtId="0" fontId="39" fillId="0" borderId="70" xfId="52" applyFont="1" applyBorder="1" applyAlignment="1">
      <alignment horizontal="center" vertical="center"/>
    </xf>
    <xf numFmtId="0" fontId="30" fillId="0" borderId="118" xfId="50" applyFont="1" applyFill="1" applyBorder="1" applyAlignment="1">
      <alignment horizontal="center" vertical="center"/>
    </xf>
    <xf numFmtId="0" fontId="30" fillId="0" borderId="119" xfId="50" applyFont="1" applyFill="1" applyBorder="1" applyAlignment="1">
      <alignment horizontal="center" vertical="center"/>
    </xf>
    <xf numFmtId="0" fontId="6" fillId="0" borderId="120" xfId="50" applyFont="1" applyBorder="1" applyAlignment="1">
      <alignment vertical="center"/>
    </xf>
    <xf numFmtId="0" fontId="44" fillId="2" borderId="121" xfId="50" applyFont="1" applyFill="1" applyBorder="1" applyAlignment="1">
      <alignment horizontal="left" vertical="center"/>
    </xf>
    <xf numFmtId="0" fontId="6" fillId="0" borderId="122" xfId="50" applyFont="1" applyBorder="1" applyAlignment="1">
      <alignment vertical="top"/>
    </xf>
    <xf numFmtId="0" fontId="6" fillId="0" borderId="122" xfId="50" applyFont="1" applyBorder="1"/>
    <xf numFmtId="0" fontId="6" fillId="0" borderId="123" xfId="50" applyFont="1" applyBorder="1"/>
    <xf numFmtId="0" fontId="7" fillId="2" borderId="124" xfId="50" applyFont="1" applyFill="1" applyBorder="1" applyAlignment="1">
      <alignment horizontal="left"/>
    </xf>
    <xf numFmtId="0" fontId="6" fillId="10" borderId="125" xfId="50" applyFont="1" applyFill="1" applyBorder="1" applyAlignment="1">
      <alignment horizontal="center" vertical="center" wrapText="1"/>
    </xf>
    <xf numFmtId="0" fontId="12" fillId="10" borderId="66" xfId="50" applyFont="1" applyFill="1" applyBorder="1" applyAlignment="1">
      <alignment horizontal="center" vertical="center" wrapText="1"/>
    </xf>
    <xf numFmtId="0" fontId="12" fillId="10" borderId="107" xfId="50" applyFont="1" applyFill="1" applyBorder="1" applyAlignment="1">
      <alignment horizontal="center" vertical="center" wrapText="1"/>
    </xf>
    <xf numFmtId="0" fontId="17" fillId="10" borderId="126" xfId="50" applyFont="1" applyFill="1" applyBorder="1" applyAlignment="1">
      <alignment horizontal="center" vertical="center" wrapText="1"/>
    </xf>
    <xf numFmtId="0" fontId="17" fillId="10" borderId="127" xfId="50" applyFont="1" applyFill="1" applyBorder="1" applyAlignment="1">
      <alignment horizontal="center" vertical="center" wrapText="1"/>
    </xf>
    <xf numFmtId="0" fontId="6" fillId="10" borderId="123" xfId="50" applyFont="1" applyFill="1" applyBorder="1" applyAlignment="1">
      <alignment horizontal="center" vertical="center" wrapText="1"/>
    </xf>
    <xf numFmtId="0" fontId="12" fillId="10" borderId="124" xfId="50" applyFont="1" applyFill="1" applyBorder="1" applyAlignment="1">
      <alignment horizontal="center" vertical="center" wrapText="1"/>
    </xf>
    <xf numFmtId="0" fontId="12" fillId="10" borderId="128" xfId="50" applyFont="1" applyFill="1" applyBorder="1" applyAlignment="1">
      <alignment horizontal="center" vertical="center" wrapText="1"/>
    </xf>
    <xf numFmtId="0" fontId="17" fillId="10" borderId="129" xfId="50" applyFont="1" applyFill="1" applyBorder="1" applyAlignment="1">
      <alignment horizontal="center" vertical="center" wrapText="1"/>
    </xf>
    <xf numFmtId="0" fontId="12" fillId="10" borderId="130" xfId="50" applyFont="1" applyFill="1" applyBorder="1" applyAlignment="1">
      <alignment horizontal="center" vertical="center" wrapText="1"/>
    </xf>
    <xf numFmtId="0" fontId="39" fillId="0" borderId="125" xfId="21" applyFont="1" applyFill="1" applyBorder="1" applyAlignment="1">
      <alignment horizontal="left"/>
    </xf>
    <xf numFmtId="1" fontId="25" fillId="15" borderId="131" xfId="50" applyNumberFormat="1" applyFont="1" applyFill="1" applyBorder="1" applyAlignment="1">
      <alignment horizontal="center"/>
    </xf>
    <xf numFmtId="1" fontId="4" fillId="15" borderId="132" xfId="50" applyNumberFormat="1" applyFont="1" applyFill="1" applyBorder="1" applyAlignment="1">
      <alignment horizontal="center"/>
    </xf>
    <xf numFmtId="2" fontId="25" fillId="16" borderId="131" xfId="50" applyNumberFormat="1" applyFont="1" applyFill="1" applyBorder="1" applyAlignment="1">
      <alignment horizontal="right"/>
    </xf>
    <xf numFmtId="1" fontId="4" fillId="16" borderId="132" xfId="50" applyNumberFormat="1" applyFont="1" applyFill="1" applyBorder="1" applyAlignment="1">
      <alignment horizontal="center"/>
    </xf>
    <xf numFmtId="2" fontId="25" fillId="0" borderId="131" xfId="50" applyNumberFormat="1" applyFont="1" applyFill="1" applyBorder="1" applyAlignment="1">
      <alignment horizontal="right"/>
    </xf>
    <xf numFmtId="0" fontId="39" fillId="0" borderId="122" xfId="21" applyFont="1" applyFill="1" applyBorder="1" applyAlignment="1">
      <alignment horizontal="left"/>
    </xf>
    <xf numFmtId="1" fontId="25" fillId="0" borderId="133" xfId="50" applyNumberFormat="1" applyFont="1" applyFill="1" applyBorder="1" applyAlignment="1">
      <alignment horizontal="center"/>
    </xf>
    <xf numFmtId="1" fontId="4" fillId="7" borderId="134" xfId="50" applyNumberFormat="1" applyFont="1" applyFill="1" applyBorder="1" applyAlignment="1">
      <alignment horizontal="center"/>
    </xf>
    <xf numFmtId="2" fontId="25" fillId="15" borderId="133" xfId="21" applyNumberFormat="1" applyFont="1" applyFill="1" applyBorder="1" applyAlignment="1"/>
    <xf numFmtId="1" fontId="4" fillId="15" borderId="134" xfId="50" applyNumberFormat="1" applyFont="1" applyFill="1" applyBorder="1" applyAlignment="1">
      <alignment horizontal="center"/>
    </xf>
    <xf numFmtId="2" fontId="25" fillId="16" borderId="133" xfId="50" applyNumberFormat="1" applyFont="1" applyFill="1" applyBorder="1" applyAlignment="1">
      <alignment horizontal="right"/>
    </xf>
    <xf numFmtId="2" fontId="25" fillId="0" borderId="133" xfId="50" applyNumberFormat="1" applyFont="1" applyFill="1" applyBorder="1" applyAlignment="1">
      <alignment horizontal="right"/>
    </xf>
    <xf numFmtId="2" fontId="25" fillId="17" borderId="133" xfId="50" applyNumberFormat="1" applyFont="1" applyFill="1" applyBorder="1" applyAlignment="1">
      <alignment horizontal="right"/>
    </xf>
    <xf numFmtId="0" fontId="40" fillId="0" borderId="122" xfId="51" applyFont="1" applyFill="1" applyBorder="1"/>
    <xf numFmtId="49" fontId="4" fillId="0" borderId="113" xfId="0" applyNumberFormat="1" applyFont="1" applyBorder="1" applyAlignment="1">
      <alignment horizontal="center"/>
    </xf>
    <xf numFmtId="1" fontId="25" fillId="16" borderId="133" xfId="50" applyNumberFormat="1" applyFont="1" applyFill="1" applyBorder="1" applyAlignment="1">
      <alignment horizontal="center"/>
    </xf>
    <xf numFmtId="1" fontId="4" fillId="16" borderId="134" xfId="50" applyNumberFormat="1" applyFont="1" applyFill="1" applyBorder="1" applyAlignment="1">
      <alignment horizontal="center"/>
    </xf>
    <xf numFmtId="0" fontId="39" fillId="0" borderId="122" xfId="0" applyFont="1" applyFill="1" applyBorder="1"/>
    <xf numFmtId="1" fontId="25" fillId="17" borderId="133" xfId="50" applyNumberFormat="1" applyFont="1" applyFill="1" applyBorder="1" applyAlignment="1">
      <alignment horizontal="center"/>
    </xf>
    <xf numFmtId="1" fontId="4" fillId="17" borderId="134" xfId="50" applyNumberFormat="1" applyFont="1" applyFill="1" applyBorder="1" applyAlignment="1">
      <alignment horizontal="center"/>
    </xf>
    <xf numFmtId="2" fontId="25" fillId="15" borderId="133" xfId="50" applyNumberFormat="1" applyFont="1" applyFill="1" applyBorder="1" applyAlignment="1">
      <alignment horizontal="right"/>
    </xf>
    <xf numFmtId="1" fontId="25" fillId="0" borderId="133" xfId="21" applyNumberFormat="1" applyFont="1" applyFill="1" applyBorder="1" applyAlignment="1">
      <alignment horizontal="center"/>
    </xf>
    <xf numFmtId="1" fontId="25" fillId="0" borderId="133" xfId="50" applyNumberFormat="1" applyFont="1" applyBorder="1" applyAlignment="1">
      <alignment horizontal="center"/>
    </xf>
    <xf numFmtId="2" fontId="25" fillId="0" borderId="133" xfId="50" applyNumberFormat="1" applyFont="1" applyBorder="1" applyAlignment="1">
      <alignment horizontal="right"/>
    </xf>
    <xf numFmtId="0" fontId="39" fillId="0" borderId="122" xfId="0" applyFont="1" applyFill="1" applyBorder="1" applyAlignment="1">
      <alignment horizontal="left"/>
    </xf>
    <xf numFmtId="0" fontId="39" fillId="0" borderId="135" xfId="21" applyFont="1" applyFill="1" applyBorder="1" applyAlignment="1">
      <alignment horizontal="left"/>
    </xf>
    <xf numFmtId="0" fontId="0" fillId="0" borderId="136" xfId="51" applyFont="1" applyBorder="1" applyAlignment="1">
      <alignment horizontal="center"/>
    </xf>
    <xf numFmtId="49" fontId="0" fillId="0" borderId="137" xfId="21" applyNumberFormat="1" applyFont="1" applyBorder="1" applyAlignment="1">
      <alignment horizontal="center"/>
    </xf>
    <xf numFmtId="1" fontId="25" fillId="0" borderId="138" xfId="50" applyNumberFormat="1" applyFont="1" applyBorder="1" applyAlignment="1">
      <alignment horizontal="center"/>
    </xf>
    <xf numFmtId="1" fontId="4" fillId="7" borderId="139" xfId="50" applyNumberFormat="1" applyFont="1" applyFill="1" applyBorder="1" applyAlignment="1">
      <alignment horizontal="center"/>
    </xf>
    <xf numFmtId="2" fontId="25" fillId="0" borderId="138" xfId="50" applyNumberFormat="1" applyFont="1" applyBorder="1" applyAlignment="1">
      <alignment horizontal="right"/>
    </xf>
    <xf numFmtId="0" fontId="30" fillId="0" borderId="140" xfId="50" applyFont="1" applyFill="1" applyBorder="1" applyAlignment="1">
      <alignment horizontal="center" vertical="center"/>
    </xf>
    <xf numFmtId="0" fontId="14" fillId="2" borderId="121" xfId="50" applyFont="1" applyFill="1" applyBorder="1" applyAlignment="1">
      <alignment vertical="center"/>
    </xf>
    <xf numFmtId="0" fontId="14" fillId="2" borderId="141" xfId="50" applyFont="1" applyFill="1" applyBorder="1" applyAlignment="1">
      <alignment horizontal="center" vertical="center"/>
    </xf>
    <xf numFmtId="0" fontId="11" fillId="2" borderId="70" xfId="50" applyFont="1" applyFill="1" applyBorder="1" applyAlignment="1">
      <alignment vertical="center"/>
    </xf>
    <xf numFmtId="0" fontId="53" fillId="2" borderId="142" xfId="50" applyFont="1" applyFill="1" applyBorder="1" applyAlignment="1">
      <alignment horizontal="center" vertical="center"/>
    </xf>
    <xf numFmtId="0" fontId="7" fillId="2" borderId="142" xfId="50" applyFont="1" applyFill="1" applyBorder="1" applyAlignment="1">
      <alignment horizontal="center" vertical="center"/>
    </xf>
    <xf numFmtId="0" fontId="15" fillId="2" borderId="142" xfId="50" applyFont="1" applyFill="1" applyBorder="1" applyAlignment="1">
      <alignment horizontal="center" vertical="center" wrapText="1"/>
    </xf>
    <xf numFmtId="0" fontId="15" fillId="2" borderId="124" xfId="50" applyFont="1" applyFill="1" applyBorder="1" applyAlignment="1">
      <alignment horizontal="center" vertical="center" wrapText="1"/>
    </xf>
    <xf numFmtId="0" fontId="15" fillId="2" borderId="143" xfId="50" applyFont="1" applyFill="1" applyBorder="1" applyAlignment="1">
      <alignment horizontal="center" vertical="center" wrapText="1"/>
    </xf>
    <xf numFmtId="0" fontId="18" fillId="10" borderId="126" xfId="50" applyFont="1" applyFill="1" applyBorder="1" applyAlignment="1">
      <alignment horizontal="center" vertical="center" wrapText="1"/>
    </xf>
    <xf numFmtId="0" fontId="18" fillId="10" borderId="144" xfId="50" applyFont="1" applyFill="1" applyBorder="1" applyAlignment="1">
      <alignment horizontal="center" vertical="center" wrapText="1"/>
    </xf>
    <xf numFmtId="0" fontId="18" fillId="10" borderId="127" xfId="50" applyFont="1" applyFill="1" applyBorder="1" applyAlignment="1">
      <alignment horizontal="center" vertical="center" wrapText="1"/>
    </xf>
    <xf numFmtId="0" fontId="17" fillId="10" borderId="85" xfId="50" applyFont="1" applyFill="1" applyBorder="1" applyAlignment="1">
      <alignment horizontal="center" vertical="center" wrapText="1"/>
    </xf>
    <xf numFmtId="0" fontId="17" fillId="10" borderId="145" xfId="50" applyFont="1" applyFill="1" applyBorder="1" applyAlignment="1">
      <alignment horizontal="center" vertical="center" wrapText="1"/>
    </xf>
    <xf numFmtId="0" fontId="45" fillId="10" borderId="124" xfId="50" applyFont="1" applyFill="1" applyBorder="1" applyAlignment="1">
      <alignment horizontal="center" vertical="center" wrapText="1"/>
    </xf>
    <xf numFmtId="0" fontId="35" fillId="10" borderId="130" xfId="50" applyFont="1" applyFill="1" applyBorder="1" applyAlignment="1">
      <alignment horizontal="center" vertical="center" wrapText="1"/>
    </xf>
    <xf numFmtId="0" fontId="17" fillId="10" borderId="146" xfId="50" applyFont="1" applyFill="1" applyBorder="1" applyAlignment="1">
      <alignment horizontal="center" vertical="center" wrapText="1"/>
    </xf>
    <xf numFmtId="0" fontId="46" fillId="10" borderId="143" xfId="50" applyFont="1" applyFill="1" applyBorder="1" applyAlignment="1">
      <alignment horizontal="center" vertical="center" wrapText="1"/>
    </xf>
    <xf numFmtId="2" fontId="4" fillId="7" borderId="132" xfId="50" applyNumberFormat="1" applyFont="1" applyFill="1" applyBorder="1" applyAlignment="1">
      <alignment horizontal="center"/>
    </xf>
    <xf numFmtId="1" fontId="25" fillId="0" borderId="131" xfId="50" applyNumberFormat="1" applyFont="1" applyFill="1" applyBorder="1" applyAlignment="1">
      <alignment horizontal="center"/>
    </xf>
    <xf numFmtId="1" fontId="47" fillId="0" borderId="66" xfId="50" applyNumberFormat="1" applyFont="1" applyFill="1" applyBorder="1" applyAlignment="1">
      <alignment horizontal="center"/>
    </xf>
    <xf numFmtId="1" fontId="27" fillId="7" borderId="132" xfId="50" applyNumberFormat="1" applyFont="1" applyFill="1" applyBorder="1" applyAlignment="1">
      <alignment horizontal="center"/>
    </xf>
    <xf numFmtId="2" fontId="38" fillId="15" borderId="85" xfId="21" applyNumberFormat="1" applyFont="1" applyFill="1" applyBorder="1" applyAlignment="1">
      <alignment horizontal="center"/>
    </xf>
    <xf numFmtId="1" fontId="54" fillId="15" borderId="145" xfId="50" applyNumberFormat="1" applyFont="1" applyFill="1" applyBorder="1" applyAlignment="1">
      <alignment horizontal="center"/>
    </xf>
    <xf numFmtId="2" fontId="4" fillId="16" borderId="134" xfId="50" applyNumberFormat="1" applyFont="1" applyFill="1" applyBorder="1" applyAlignment="1">
      <alignment horizontal="center"/>
    </xf>
    <xf numFmtId="1" fontId="27" fillId="7" borderId="134" xfId="50" applyNumberFormat="1" applyFont="1" applyFill="1" applyBorder="1" applyAlignment="1">
      <alignment horizontal="center"/>
    </xf>
    <xf numFmtId="2" fontId="38" fillId="16" borderId="87" xfId="21" applyNumberFormat="1" applyFont="1" applyFill="1" applyBorder="1" applyAlignment="1">
      <alignment horizontal="center"/>
    </xf>
    <xf numFmtId="1" fontId="54" fillId="16" borderId="142" xfId="50" applyNumberFormat="1" applyFont="1" applyFill="1" applyBorder="1" applyAlignment="1">
      <alignment horizontal="center"/>
    </xf>
    <xf numFmtId="2" fontId="4" fillId="17" borderId="134" xfId="50" applyNumberFormat="1" applyFont="1" applyFill="1" applyBorder="1" applyAlignment="1">
      <alignment horizontal="center"/>
    </xf>
    <xf numFmtId="1" fontId="47" fillId="16" borderId="70" xfId="50" applyNumberFormat="1" applyFont="1" applyFill="1" applyBorder="1" applyAlignment="1">
      <alignment horizontal="center"/>
    </xf>
    <xf numFmtId="1" fontId="21" fillId="16" borderId="134" xfId="50" applyNumberFormat="1" applyFont="1" applyFill="1" applyBorder="1" applyAlignment="1">
      <alignment horizontal="center"/>
    </xf>
    <xf numFmtId="2" fontId="38" fillId="17" borderId="87" xfId="21" applyNumberFormat="1" applyFont="1" applyFill="1" applyBorder="1" applyAlignment="1">
      <alignment horizontal="center"/>
    </xf>
    <xf numFmtId="1" fontId="54" fillId="17" borderId="142" xfId="50" applyNumberFormat="1" applyFont="1" applyFill="1" applyBorder="1" applyAlignment="1">
      <alignment horizontal="center"/>
    </xf>
    <xf numFmtId="2" fontId="4" fillId="7" borderId="134" xfId="50" applyNumberFormat="1" applyFont="1" applyFill="1" applyBorder="1" applyAlignment="1">
      <alignment horizontal="center"/>
    </xf>
    <xf numFmtId="1" fontId="40" fillId="7" borderId="142" xfId="50" applyNumberFormat="1" applyFont="1" applyFill="1" applyBorder="1" applyAlignment="1">
      <alignment horizontal="center"/>
    </xf>
    <xf numFmtId="1" fontId="25" fillId="15" borderId="133" xfId="50" applyNumberFormat="1" applyFont="1" applyFill="1" applyBorder="1" applyAlignment="1">
      <alignment horizontal="center"/>
    </xf>
    <xf numFmtId="1" fontId="47" fillId="15" borderId="70" xfId="50" applyNumberFormat="1" applyFont="1" applyFill="1" applyBorder="1" applyAlignment="1">
      <alignment horizontal="center"/>
    </xf>
    <xf numFmtId="1" fontId="54" fillId="15" borderId="134" xfId="50" applyNumberFormat="1" applyFont="1" applyFill="1" applyBorder="1" applyAlignment="1">
      <alignment horizontal="center"/>
    </xf>
    <xf numFmtId="2" fontId="55" fillId="0" borderId="87" xfId="21" applyNumberFormat="1" applyFont="1" applyFill="1" applyBorder="1" applyAlignment="1">
      <alignment horizontal="center"/>
    </xf>
    <xf numFmtId="2" fontId="4" fillId="15" borderId="134" xfId="50" applyNumberFormat="1" applyFont="1" applyFill="1" applyBorder="1" applyAlignment="1">
      <alignment horizontal="center"/>
    </xf>
    <xf numFmtId="2" fontId="4" fillId="7" borderId="139" xfId="50" applyNumberFormat="1" applyFont="1" applyFill="1" applyBorder="1" applyAlignment="1">
      <alignment horizontal="center"/>
    </xf>
    <xf numFmtId="1" fontId="25" fillId="0" borderId="138" xfId="50" applyNumberFormat="1" applyFont="1" applyFill="1" applyBorder="1" applyAlignment="1">
      <alignment horizontal="center"/>
    </xf>
    <xf numFmtId="1" fontId="47" fillId="0" borderId="136" xfId="50" applyNumberFormat="1" applyFont="1" applyFill="1" applyBorder="1" applyAlignment="1">
      <alignment horizontal="center"/>
    </xf>
    <xf numFmtId="1" fontId="27" fillId="7" borderId="139" xfId="50" applyNumberFormat="1" applyFont="1" applyFill="1" applyBorder="1" applyAlignment="1">
      <alignment horizontal="center"/>
    </xf>
    <xf numFmtId="2" fontId="25" fillId="0" borderId="147" xfId="21" applyNumberFormat="1" applyFont="1" applyFill="1" applyBorder="1" applyAlignment="1">
      <alignment horizontal="center"/>
    </xf>
    <xf numFmtId="1" fontId="40" fillId="7" borderId="148" xfId="50" applyNumberFormat="1" applyFont="1" applyFill="1" applyBorder="1" applyAlignment="1">
      <alignment horizont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normální_List1" xfId="21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Excel Built-in Normal" xfId="50"/>
    <cellStyle name="normální 2" xfId="51"/>
    <cellStyle name="normální_pracovní tabulky bojovka" xf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B2B2"/>
      <rgbColor rgb="00993366"/>
      <rgbColor rgb="00FFFFCC"/>
      <rgbColor rgb="00DDDDDD"/>
      <rgbColor rgb="00660066"/>
      <rgbColor rgb="00F5822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2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CC00"/>
      <color rgb="00C0C0C0"/>
      <color rgb="00808080"/>
      <color rgb="00B2B2B2"/>
      <color rgb="000000FF"/>
      <color rgb="00CCFFCC"/>
      <color rgb="00FFFFFF"/>
      <color rgb="00000000"/>
      <color rgb="00FF0000"/>
      <color rgb="00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XFD32"/>
  <sheetViews>
    <sheetView tabSelected="1" view="pageBreakPreview" zoomScale="110" zoomScaleNormal="51" zoomScaleSheetLayoutView="110" workbookViewId="0">
      <selection activeCell="P7" sqref="P7"/>
    </sheetView>
  </sheetViews>
  <sheetFormatPr defaultColWidth="8.76190476190476" defaultRowHeight="12.75"/>
  <cols>
    <col min="1" max="1" width="21.8190476190476" style="3" customWidth="1"/>
    <col min="2" max="2" width="17.2666666666667" style="3" customWidth="1" outlineLevel="1"/>
    <col min="3" max="3" width="6.2" style="3" customWidth="1" outlineLevel="1"/>
    <col min="4" max="4" width="7.40952380952381" style="3" customWidth="1" outlineLevel="1"/>
    <col min="5" max="5" width="4.71428571428571" style="3" customWidth="1" outlineLevel="1"/>
    <col min="6" max="6" width="8.08571428571429" style="3" customWidth="1" outlineLevel="1"/>
    <col min="7" max="7" width="4.71428571428571" style="3" customWidth="1" outlineLevel="1"/>
    <col min="8" max="8" width="8.08571428571429" style="3" customWidth="1" outlineLevel="1"/>
    <col min="9" max="9" width="4.71428571428571" style="3" customWidth="1" outlineLevel="1"/>
    <col min="10" max="10" width="6.47619047619048" style="3" customWidth="1" outlineLevel="1"/>
    <col min="11" max="11" width="6.47619047619048" style="3" customWidth="1"/>
    <col min="12" max="12" width="7.14285714285714" style="3" customWidth="1"/>
    <col min="13" max="13" width="11.0285714285714" style="3" customWidth="1"/>
    <col min="14" max="14" width="7.68571428571429" style="3" customWidth="1"/>
    <col min="15" max="15" width="8.76190476190476" style="4" customWidth="1"/>
    <col min="16" max="16384" width="8.76190476190476" style="4"/>
  </cols>
  <sheetData>
    <row r="1" s="1" customFormat="1" ht="32" customHeight="1" spans="1:14">
      <c r="A1" s="593" t="s">
        <v>0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643"/>
    </row>
    <row r="2" s="2" customFormat="1" ht="25.5" customHeight="1" spans="1:14">
      <c r="A2" s="595" t="s">
        <v>1</v>
      </c>
      <c r="B2" s="596" t="s">
        <v>2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644" t="s">
        <v>3</v>
      </c>
      <c r="N2" s="645">
        <v>925</v>
      </c>
    </row>
    <row r="3" s="2" customFormat="1" ht="16.5" customHeight="1" spans="1:14">
      <c r="A3" s="597" t="s">
        <v>4</v>
      </c>
      <c r="B3" s="460" t="s">
        <v>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646" t="s">
        <v>6</v>
      </c>
      <c r="N3" s="647" t="s">
        <v>7</v>
      </c>
    </row>
    <row r="4" s="2" customFormat="1" ht="16.5" customHeight="1" spans="1:14">
      <c r="A4" s="597" t="s">
        <v>8</v>
      </c>
      <c r="B4" s="461" t="s">
        <v>9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646" t="s">
        <v>10</v>
      </c>
      <c r="N4" s="648"/>
    </row>
    <row r="5" s="2" customFormat="1" ht="16.5" customHeight="1" spans="1:16">
      <c r="A5" s="598" t="s">
        <v>11</v>
      </c>
      <c r="B5" s="463" t="s">
        <v>12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502"/>
      <c r="N5" s="649"/>
      <c r="P5" s="107"/>
    </row>
    <row r="6" s="2" customFormat="1" ht="16.5" customHeight="1" spans="1:14">
      <c r="A6" s="598" t="s">
        <v>13</v>
      </c>
      <c r="B6" s="463">
        <v>21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502"/>
      <c r="N6" s="649"/>
    </row>
    <row r="7" s="2" customFormat="1" ht="16.5" customHeight="1" spans="1:14">
      <c r="A7" s="598" t="s">
        <v>14</v>
      </c>
      <c r="B7" s="463" t="s">
        <v>15</v>
      </c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502"/>
      <c r="N7" s="649"/>
    </row>
    <row r="8" s="2" customFormat="1" ht="16.5" customHeight="1" spans="1:16">
      <c r="A8" s="598" t="s">
        <v>16</v>
      </c>
      <c r="B8" s="463" t="s">
        <v>17</v>
      </c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502"/>
      <c r="N8" s="649"/>
      <c r="P8" s="108"/>
    </row>
    <row r="9" s="2" customFormat="1" ht="16.5" customHeight="1" spans="1:14">
      <c r="A9" s="599" t="s">
        <v>18</v>
      </c>
      <c r="B9" s="600" t="s">
        <v>19</v>
      </c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50"/>
      <c r="N9" s="651"/>
    </row>
    <row r="10" s="3" customFormat="1" ht="16.5" customHeight="1" spans="1:14">
      <c r="A10" s="601" t="s">
        <v>20</v>
      </c>
      <c r="B10" s="602" t="s">
        <v>21</v>
      </c>
      <c r="C10" s="603" t="s">
        <v>22</v>
      </c>
      <c r="D10" s="604" t="s">
        <v>23</v>
      </c>
      <c r="E10" s="605"/>
      <c r="F10" s="604" t="s">
        <v>24</v>
      </c>
      <c r="G10" s="605"/>
      <c r="H10" s="604" t="s">
        <v>25</v>
      </c>
      <c r="I10" s="605"/>
      <c r="J10" s="652" t="s">
        <v>26</v>
      </c>
      <c r="K10" s="653"/>
      <c r="L10" s="654"/>
      <c r="M10" s="655" t="s">
        <v>27</v>
      </c>
      <c r="N10" s="656"/>
    </row>
    <row r="11" s="3" customFormat="1" ht="17.25" customHeight="1" spans="1:14">
      <c r="A11" s="606"/>
      <c r="B11" s="607"/>
      <c r="C11" s="608"/>
      <c r="D11" s="609" t="s">
        <v>28</v>
      </c>
      <c r="E11" s="610" t="s">
        <v>29</v>
      </c>
      <c r="F11" s="609" t="s">
        <v>28</v>
      </c>
      <c r="G11" s="610" t="s">
        <v>29</v>
      </c>
      <c r="H11" s="609" t="s">
        <v>28</v>
      </c>
      <c r="I11" s="610" t="s">
        <v>29</v>
      </c>
      <c r="J11" s="609" t="s">
        <v>28</v>
      </c>
      <c r="K11" s="657" t="s">
        <v>30</v>
      </c>
      <c r="L11" s="658" t="s">
        <v>31</v>
      </c>
      <c r="M11" s="659" t="s">
        <v>32</v>
      </c>
      <c r="N11" s="660" t="s">
        <v>33</v>
      </c>
    </row>
    <row r="12" ht="19.5" customHeight="1" spans="1:18">
      <c r="A12" s="611" t="s">
        <v>34</v>
      </c>
      <c r="B12" s="184" t="s">
        <v>35</v>
      </c>
      <c r="C12" s="418" t="s">
        <v>36</v>
      </c>
      <c r="D12" s="612">
        <v>145</v>
      </c>
      <c r="E12" s="613" t="s">
        <v>37</v>
      </c>
      <c r="F12" s="614">
        <v>160.28</v>
      </c>
      <c r="G12" s="615" t="s">
        <v>38</v>
      </c>
      <c r="H12" s="616">
        <v>110.86</v>
      </c>
      <c r="I12" s="661" t="s">
        <v>39</v>
      </c>
      <c r="J12" s="662">
        <v>7</v>
      </c>
      <c r="K12" s="663">
        <v>30</v>
      </c>
      <c r="L12" s="664" t="s">
        <v>40</v>
      </c>
      <c r="M12" s="665">
        <f t="shared" ref="M12:M32" si="0">SUM(D12,F12,H12,J12)</f>
        <v>423.14</v>
      </c>
      <c r="N12" s="666" t="s">
        <v>37</v>
      </c>
      <c r="R12" s="416"/>
    </row>
    <row r="13" ht="19.5" customHeight="1" spans="1:16">
      <c r="A13" s="617" t="s">
        <v>41</v>
      </c>
      <c r="B13" s="192" t="s">
        <v>42</v>
      </c>
      <c r="C13" s="429" t="s">
        <v>43</v>
      </c>
      <c r="D13" s="618">
        <v>116</v>
      </c>
      <c r="E13" s="619" t="s">
        <v>44</v>
      </c>
      <c r="F13" s="620">
        <v>167.25</v>
      </c>
      <c r="G13" s="621" t="s">
        <v>37</v>
      </c>
      <c r="H13" s="622">
        <v>121.52</v>
      </c>
      <c r="I13" s="667" t="s">
        <v>38</v>
      </c>
      <c r="J13" s="618">
        <v>1</v>
      </c>
      <c r="K13" s="507">
        <v>77</v>
      </c>
      <c r="L13" s="668" t="s">
        <v>45</v>
      </c>
      <c r="M13" s="669">
        <f t="shared" si="0"/>
        <v>405.77</v>
      </c>
      <c r="N13" s="670" t="s">
        <v>38</v>
      </c>
      <c r="O13" s="446">
        <f t="shared" ref="O13:O29" si="1">M13-M$12</f>
        <v>-17.37</v>
      </c>
      <c r="P13" s="446">
        <f t="shared" ref="P13:P29" si="2">M13-M12</f>
        <v>-17.37</v>
      </c>
    </row>
    <row r="14" ht="19.5" customHeight="1" spans="1:16">
      <c r="A14" s="617" t="s">
        <v>46</v>
      </c>
      <c r="B14" s="192" t="s">
        <v>42</v>
      </c>
      <c r="C14" s="429" t="s">
        <v>47</v>
      </c>
      <c r="D14" s="618">
        <v>130</v>
      </c>
      <c r="E14" s="619" t="s">
        <v>48</v>
      </c>
      <c r="F14" s="623">
        <v>149.7</v>
      </c>
      <c r="G14" s="619" t="s">
        <v>39</v>
      </c>
      <c r="H14" s="624">
        <v>114.77</v>
      </c>
      <c r="I14" s="671" t="s">
        <v>49</v>
      </c>
      <c r="J14" s="627">
        <v>9</v>
      </c>
      <c r="K14" s="672">
        <v>12</v>
      </c>
      <c r="L14" s="673" t="s">
        <v>50</v>
      </c>
      <c r="M14" s="674">
        <f t="shared" si="0"/>
        <v>403.47</v>
      </c>
      <c r="N14" s="675" t="s">
        <v>49</v>
      </c>
      <c r="O14" s="446">
        <f t="shared" si="1"/>
        <v>-19.67</v>
      </c>
      <c r="P14" s="446">
        <f t="shared" si="2"/>
        <v>-2.30000000000001</v>
      </c>
    </row>
    <row r="15" ht="19.5" customHeight="1" spans="1:16">
      <c r="A15" s="617" t="s">
        <v>51</v>
      </c>
      <c r="B15" s="192" t="s">
        <v>52</v>
      </c>
      <c r="C15" s="429" t="s">
        <v>53</v>
      </c>
      <c r="D15" s="618">
        <v>131</v>
      </c>
      <c r="E15" s="619" t="s">
        <v>54</v>
      </c>
      <c r="F15" s="623">
        <v>148.99</v>
      </c>
      <c r="G15" s="619" t="s">
        <v>55</v>
      </c>
      <c r="H15" s="623">
        <v>105.83</v>
      </c>
      <c r="I15" s="676" t="s">
        <v>48</v>
      </c>
      <c r="J15" s="627">
        <v>9</v>
      </c>
      <c r="K15" s="672">
        <v>12</v>
      </c>
      <c r="L15" s="673" t="s">
        <v>50</v>
      </c>
      <c r="M15" s="352">
        <f t="shared" si="0"/>
        <v>394.82</v>
      </c>
      <c r="N15" s="677" t="s">
        <v>39</v>
      </c>
      <c r="O15" s="446">
        <f t="shared" si="1"/>
        <v>-28.32</v>
      </c>
      <c r="P15" s="446">
        <f t="shared" si="2"/>
        <v>-8.64999999999998</v>
      </c>
    </row>
    <row r="16" ht="19.5" customHeight="1" spans="1:16">
      <c r="A16" s="625" t="s">
        <v>56</v>
      </c>
      <c r="B16" s="192" t="s">
        <v>57</v>
      </c>
      <c r="C16" s="626"/>
      <c r="D16" s="627">
        <v>137</v>
      </c>
      <c r="E16" s="628" t="s">
        <v>38</v>
      </c>
      <c r="F16" s="623">
        <v>137.81</v>
      </c>
      <c r="G16" s="619" t="s">
        <v>58</v>
      </c>
      <c r="H16" s="623">
        <v>109.32</v>
      </c>
      <c r="I16" s="676" t="s">
        <v>55</v>
      </c>
      <c r="J16" s="678">
        <v>10</v>
      </c>
      <c r="K16" s="679">
        <v>6</v>
      </c>
      <c r="L16" s="680" t="s">
        <v>37</v>
      </c>
      <c r="M16" s="352">
        <f t="shared" si="0"/>
        <v>394.13</v>
      </c>
      <c r="N16" s="677" t="s">
        <v>55</v>
      </c>
      <c r="O16" s="446">
        <f t="shared" si="1"/>
        <v>-29.01</v>
      </c>
      <c r="P16" s="446">
        <f t="shared" si="2"/>
        <v>-0.689999999999998</v>
      </c>
    </row>
    <row r="17" ht="19.5" customHeight="1" spans="1:16">
      <c r="A17" s="617" t="s">
        <v>59</v>
      </c>
      <c r="B17" s="192" t="s">
        <v>42</v>
      </c>
      <c r="C17" s="429" t="s">
        <v>60</v>
      </c>
      <c r="D17" s="618">
        <v>128</v>
      </c>
      <c r="E17" s="619" t="s">
        <v>61</v>
      </c>
      <c r="F17" s="623">
        <v>145.69</v>
      </c>
      <c r="G17" s="619" t="s">
        <v>54</v>
      </c>
      <c r="H17" s="623">
        <v>108.98</v>
      </c>
      <c r="I17" s="676" t="s">
        <v>54</v>
      </c>
      <c r="J17" s="618">
        <v>5</v>
      </c>
      <c r="K17" s="507">
        <v>41</v>
      </c>
      <c r="L17" s="668" t="s">
        <v>58</v>
      </c>
      <c r="M17" s="352">
        <f t="shared" si="0"/>
        <v>387.67</v>
      </c>
      <c r="N17" s="677" t="s">
        <v>54</v>
      </c>
      <c r="O17" s="446">
        <f t="shared" si="1"/>
        <v>-35.47</v>
      </c>
      <c r="P17" s="446">
        <f t="shared" si="2"/>
        <v>-6.45999999999998</v>
      </c>
    </row>
    <row r="18" ht="19.5" customHeight="1" spans="1:16">
      <c r="A18" s="629" t="s">
        <v>62</v>
      </c>
      <c r="B18" s="192" t="s">
        <v>52</v>
      </c>
      <c r="C18" s="626" t="s">
        <v>63</v>
      </c>
      <c r="D18" s="630">
        <v>136</v>
      </c>
      <c r="E18" s="631" t="s">
        <v>49</v>
      </c>
      <c r="F18" s="623">
        <v>131.18</v>
      </c>
      <c r="G18" s="619" t="s">
        <v>64</v>
      </c>
      <c r="H18" s="623">
        <v>104</v>
      </c>
      <c r="I18" s="676" t="s">
        <v>40</v>
      </c>
      <c r="J18" s="618">
        <v>8</v>
      </c>
      <c r="K18" s="507">
        <v>26</v>
      </c>
      <c r="L18" s="668" t="s">
        <v>48</v>
      </c>
      <c r="M18" s="352">
        <f t="shared" si="0"/>
        <v>379.18</v>
      </c>
      <c r="N18" s="677" t="s">
        <v>48</v>
      </c>
      <c r="O18" s="446">
        <f t="shared" si="1"/>
        <v>-43.96</v>
      </c>
      <c r="P18" s="446">
        <f t="shared" si="2"/>
        <v>-8.49000000000001</v>
      </c>
    </row>
    <row r="19" ht="19.5" customHeight="1" spans="1:16">
      <c r="A19" s="629" t="s">
        <v>65</v>
      </c>
      <c r="B19" s="192" t="s">
        <v>35</v>
      </c>
      <c r="C19" s="626" t="s">
        <v>66</v>
      </c>
      <c r="D19" s="618">
        <v>129</v>
      </c>
      <c r="E19" s="619" t="s">
        <v>40</v>
      </c>
      <c r="F19" s="623">
        <v>143.31</v>
      </c>
      <c r="G19" s="619" t="s">
        <v>40</v>
      </c>
      <c r="H19" s="623">
        <v>96.5</v>
      </c>
      <c r="I19" s="676" t="s">
        <v>67</v>
      </c>
      <c r="J19" s="618">
        <v>8</v>
      </c>
      <c r="K19" s="507">
        <v>25</v>
      </c>
      <c r="L19" s="668" t="s">
        <v>54</v>
      </c>
      <c r="M19" s="681">
        <f t="shared" si="0"/>
        <v>376.81</v>
      </c>
      <c r="N19" s="677" t="s">
        <v>40</v>
      </c>
      <c r="O19" s="446">
        <f t="shared" si="1"/>
        <v>-46.33</v>
      </c>
      <c r="P19" s="446">
        <f t="shared" si="2"/>
        <v>-2.37</v>
      </c>
    </row>
    <row r="20" ht="19.5" customHeight="1" spans="1:16">
      <c r="A20" s="625" t="s">
        <v>68</v>
      </c>
      <c r="B20" s="192" t="s">
        <v>42</v>
      </c>
      <c r="C20" s="424" t="s">
        <v>69</v>
      </c>
      <c r="D20" s="618">
        <v>97</v>
      </c>
      <c r="E20" s="619" t="s">
        <v>70</v>
      </c>
      <c r="F20" s="623">
        <v>143.37</v>
      </c>
      <c r="G20" s="619" t="s">
        <v>48</v>
      </c>
      <c r="H20" s="632">
        <v>122.3</v>
      </c>
      <c r="I20" s="682" t="s">
        <v>37</v>
      </c>
      <c r="J20" s="618">
        <v>5</v>
      </c>
      <c r="K20" s="507">
        <v>49</v>
      </c>
      <c r="L20" s="668" t="s">
        <v>70</v>
      </c>
      <c r="M20" s="352">
        <f t="shared" si="0"/>
        <v>367.67</v>
      </c>
      <c r="N20" s="677" t="s">
        <v>67</v>
      </c>
      <c r="O20" s="446">
        <f t="shared" si="1"/>
        <v>-55.47</v>
      </c>
      <c r="P20" s="446">
        <f t="shared" si="2"/>
        <v>-9.13999999999999</v>
      </c>
    </row>
    <row r="21" ht="19.5" customHeight="1" spans="1:16">
      <c r="A21" s="629" t="s">
        <v>71</v>
      </c>
      <c r="B21" s="192" t="s">
        <v>72</v>
      </c>
      <c r="C21" s="626" t="s">
        <v>73</v>
      </c>
      <c r="D21" s="618">
        <v>117</v>
      </c>
      <c r="E21" s="619" t="s">
        <v>58</v>
      </c>
      <c r="F21" s="623">
        <v>141.9</v>
      </c>
      <c r="G21" s="619" t="s">
        <v>67</v>
      </c>
      <c r="H21" s="623">
        <v>93.87</v>
      </c>
      <c r="I21" s="676" t="s">
        <v>61</v>
      </c>
      <c r="J21" s="618">
        <v>9</v>
      </c>
      <c r="K21" s="507">
        <v>15</v>
      </c>
      <c r="L21" s="668" t="s">
        <v>39</v>
      </c>
      <c r="M21" s="352">
        <f t="shared" si="0"/>
        <v>361.77</v>
      </c>
      <c r="N21" s="677" t="s">
        <v>61</v>
      </c>
      <c r="O21" s="446">
        <f t="shared" si="1"/>
        <v>-61.37</v>
      </c>
      <c r="P21" s="446">
        <f t="shared" si="2"/>
        <v>-5.90000000000003</v>
      </c>
    </row>
    <row r="22" ht="19.5" customHeight="1" spans="1:16">
      <c r="A22" s="617" t="s">
        <v>74</v>
      </c>
      <c r="B22" s="192" t="s">
        <v>35</v>
      </c>
      <c r="C22" s="429" t="s">
        <v>75</v>
      </c>
      <c r="D22" s="618">
        <v>111</v>
      </c>
      <c r="E22" s="619" t="s">
        <v>76</v>
      </c>
      <c r="F22" s="624">
        <v>157.49</v>
      </c>
      <c r="G22" s="631" t="s">
        <v>49</v>
      </c>
      <c r="H22" s="623">
        <v>78.85</v>
      </c>
      <c r="I22" s="676" t="s">
        <v>64</v>
      </c>
      <c r="J22" s="618">
        <v>8</v>
      </c>
      <c r="K22" s="507">
        <v>19</v>
      </c>
      <c r="L22" s="668" t="s">
        <v>55</v>
      </c>
      <c r="M22" s="352">
        <f t="shared" si="0"/>
        <v>355.34</v>
      </c>
      <c r="N22" s="677" t="s">
        <v>58</v>
      </c>
      <c r="O22" s="446">
        <f t="shared" si="1"/>
        <v>-67.8</v>
      </c>
      <c r="P22" s="446">
        <f t="shared" si="2"/>
        <v>-6.42999999999995</v>
      </c>
    </row>
    <row r="23" ht="19.5" customHeight="1" spans="1:17">
      <c r="A23" s="617" t="s">
        <v>77</v>
      </c>
      <c r="B23" s="192" t="s">
        <v>42</v>
      </c>
      <c r="C23" s="429" t="s">
        <v>78</v>
      </c>
      <c r="D23" s="633">
        <v>136</v>
      </c>
      <c r="E23" s="619" t="s">
        <v>39</v>
      </c>
      <c r="F23" s="623">
        <v>124.23</v>
      </c>
      <c r="G23" s="619" t="s">
        <v>70</v>
      </c>
      <c r="H23" s="623">
        <v>86.88</v>
      </c>
      <c r="I23" s="676" t="s">
        <v>58</v>
      </c>
      <c r="J23" s="618">
        <v>5</v>
      </c>
      <c r="K23" s="507">
        <v>45</v>
      </c>
      <c r="L23" s="668" t="s">
        <v>76</v>
      </c>
      <c r="M23" s="352">
        <f t="shared" si="0"/>
        <v>352.11</v>
      </c>
      <c r="N23" s="677" t="s">
        <v>44</v>
      </c>
      <c r="O23" s="446">
        <f t="shared" si="1"/>
        <v>-71.03</v>
      </c>
      <c r="P23" s="446">
        <f t="shared" si="2"/>
        <v>-3.23000000000002</v>
      </c>
      <c r="Q23" s="416"/>
    </row>
    <row r="24" ht="19.5" customHeight="1" spans="1:24">
      <c r="A24" s="625" t="s">
        <v>79</v>
      </c>
      <c r="B24" s="192" t="s">
        <v>42</v>
      </c>
      <c r="C24" s="429" t="s">
        <v>80</v>
      </c>
      <c r="D24" s="618">
        <v>134</v>
      </c>
      <c r="E24" s="619" t="s">
        <v>55</v>
      </c>
      <c r="F24" s="623">
        <v>126.66</v>
      </c>
      <c r="G24" s="619" t="s">
        <v>76</v>
      </c>
      <c r="H24" s="623">
        <v>81.39</v>
      </c>
      <c r="I24" s="676" t="s">
        <v>44</v>
      </c>
      <c r="J24" s="618">
        <v>6</v>
      </c>
      <c r="K24" s="507">
        <v>38</v>
      </c>
      <c r="L24" s="668" t="s">
        <v>67</v>
      </c>
      <c r="M24" s="681">
        <f t="shared" si="0"/>
        <v>348.05</v>
      </c>
      <c r="N24" s="677" t="s">
        <v>64</v>
      </c>
      <c r="O24" s="446">
        <f t="shared" si="1"/>
        <v>-75.09</v>
      </c>
      <c r="P24" s="446">
        <f t="shared" si="2"/>
        <v>-4.06000000000006</v>
      </c>
      <c r="X24" s="416"/>
    </row>
    <row r="25" ht="19.5" customHeight="1" spans="1:16">
      <c r="A25" s="617" t="s">
        <v>81</v>
      </c>
      <c r="B25" s="192" t="s">
        <v>42</v>
      </c>
      <c r="C25" s="429" t="s">
        <v>82</v>
      </c>
      <c r="D25" s="634">
        <v>113</v>
      </c>
      <c r="E25" s="619" t="s">
        <v>64</v>
      </c>
      <c r="F25" s="635">
        <v>137.1</v>
      </c>
      <c r="G25" s="619" t="s">
        <v>44</v>
      </c>
      <c r="H25" s="635">
        <v>70.09</v>
      </c>
      <c r="I25" s="676" t="s">
        <v>76</v>
      </c>
      <c r="J25" s="618">
        <v>2</v>
      </c>
      <c r="K25" s="507">
        <v>73</v>
      </c>
      <c r="L25" s="668" t="s">
        <v>83</v>
      </c>
      <c r="M25" s="352">
        <f t="shared" si="0"/>
        <v>322.19</v>
      </c>
      <c r="N25" s="677" t="s">
        <v>76</v>
      </c>
      <c r="O25" s="446">
        <f t="shared" si="1"/>
        <v>-100.95</v>
      </c>
      <c r="P25" s="446">
        <f t="shared" si="2"/>
        <v>-25.86</v>
      </c>
    </row>
    <row r="26" ht="19.5" customHeight="1" spans="1:19">
      <c r="A26" s="636" t="s">
        <v>84</v>
      </c>
      <c r="B26" s="192" t="s">
        <v>42</v>
      </c>
      <c r="C26" s="424" t="s">
        <v>85</v>
      </c>
      <c r="D26" s="618">
        <v>86</v>
      </c>
      <c r="E26" s="619" t="s">
        <v>86</v>
      </c>
      <c r="F26" s="623">
        <v>141.89</v>
      </c>
      <c r="G26" s="619" t="s">
        <v>61</v>
      </c>
      <c r="H26" s="623">
        <v>48.88</v>
      </c>
      <c r="I26" s="676" t="s">
        <v>86</v>
      </c>
      <c r="J26" s="618">
        <v>5</v>
      </c>
      <c r="K26" s="507">
        <v>44</v>
      </c>
      <c r="L26" s="668" t="s">
        <v>44</v>
      </c>
      <c r="M26" s="352">
        <f t="shared" si="0"/>
        <v>281.77</v>
      </c>
      <c r="N26" s="677" t="s">
        <v>70</v>
      </c>
      <c r="O26" s="446">
        <f t="shared" si="1"/>
        <v>-141.37</v>
      </c>
      <c r="P26" s="446">
        <f t="shared" si="2"/>
        <v>-40.42</v>
      </c>
      <c r="S26" s="416"/>
    </row>
    <row r="27" ht="19.5" customHeight="1" spans="1:16">
      <c r="A27" s="617" t="s">
        <v>87</v>
      </c>
      <c r="B27" s="192" t="s">
        <v>42</v>
      </c>
      <c r="C27" s="429" t="s">
        <v>88</v>
      </c>
      <c r="D27" s="618">
        <v>84</v>
      </c>
      <c r="E27" s="619" t="s">
        <v>83</v>
      </c>
      <c r="F27" s="623">
        <v>87.71</v>
      </c>
      <c r="G27" s="619" t="s">
        <v>83</v>
      </c>
      <c r="H27" s="623">
        <v>51.94</v>
      </c>
      <c r="I27" s="676" t="s">
        <v>70</v>
      </c>
      <c r="J27" s="618">
        <v>4</v>
      </c>
      <c r="K27" s="507">
        <v>57</v>
      </c>
      <c r="L27" s="668" t="s">
        <v>86</v>
      </c>
      <c r="M27" s="352">
        <f t="shared" si="0"/>
        <v>227.65</v>
      </c>
      <c r="N27" s="677" t="s">
        <v>86</v>
      </c>
      <c r="O27" s="446">
        <f t="shared" si="1"/>
        <v>-195.49</v>
      </c>
      <c r="P27" s="446">
        <f t="shared" si="2"/>
        <v>-54.12</v>
      </c>
    </row>
    <row r="28" ht="19.5" customHeight="1" spans="1:16">
      <c r="A28" s="617" t="s">
        <v>89</v>
      </c>
      <c r="B28" s="192" t="s">
        <v>42</v>
      </c>
      <c r="C28" s="429" t="s">
        <v>90</v>
      </c>
      <c r="D28" s="618">
        <v>65</v>
      </c>
      <c r="E28" s="619" t="s">
        <v>45</v>
      </c>
      <c r="F28" s="623">
        <v>95.52</v>
      </c>
      <c r="G28" s="619" t="s">
        <v>86</v>
      </c>
      <c r="H28" s="623">
        <v>37.97</v>
      </c>
      <c r="I28" s="676" t="s">
        <v>45</v>
      </c>
      <c r="J28" s="618">
        <v>5</v>
      </c>
      <c r="K28" s="507">
        <v>44</v>
      </c>
      <c r="L28" s="668" t="s">
        <v>64</v>
      </c>
      <c r="M28" s="352">
        <f t="shared" si="0"/>
        <v>203.49</v>
      </c>
      <c r="N28" s="677" t="s">
        <v>83</v>
      </c>
      <c r="O28" s="446">
        <f t="shared" si="1"/>
        <v>-219.65</v>
      </c>
      <c r="P28" s="446">
        <f t="shared" si="2"/>
        <v>-24.16</v>
      </c>
    </row>
    <row r="29" ht="19.5" customHeight="1" spans="1:16">
      <c r="A29" s="617" t="s">
        <v>91</v>
      </c>
      <c r="B29" s="192" t="s">
        <v>42</v>
      </c>
      <c r="C29" s="429" t="s">
        <v>92</v>
      </c>
      <c r="D29" s="618">
        <v>129</v>
      </c>
      <c r="E29" s="619" t="s">
        <v>67</v>
      </c>
      <c r="F29" s="623">
        <v>50.08</v>
      </c>
      <c r="G29" s="619" t="s">
        <v>93</v>
      </c>
      <c r="H29" s="623">
        <v>6.74</v>
      </c>
      <c r="I29" s="676" t="s">
        <v>93</v>
      </c>
      <c r="J29" s="618">
        <v>6</v>
      </c>
      <c r="K29" s="507">
        <v>40</v>
      </c>
      <c r="L29" s="668" t="s">
        <v>61</v>
      </c>
      <c r="M29" s="352">
        <f t="shared" si="0"/>
        <v>191.82</v>
      </c>
      <c r="N29" s="677" t="s">
        <v>45</v>
      </c>
      <c r="O29" s="446">
        <f t="shared" si="1"/>
        <v>-231.32</v>
      </c>
      <c r="P29" s="446">
        <f t="shared" si="2"/>
        <v>-11.67</v>
      </c>
    </row>
    <row r="30" ht="19.5" customHeight="1" spans="1:16">
      <c r="A30" s="617" t="s">
        <v>94</v>
      </c>
      <c r="B30" s="192" t="s">
        <v>42</v>
      </c>
      <c r="C30" s="429" t="s">
        <v>95</v>
      </c>
      <c r="D30" s="618">
        <v>54</v>
      </c>
      <c r="E30" s="619" t="s">
        <v>93</v>
      </c>
      <c r="F30" s="623">
        <v>61.84</v>
      </c>
      <c r="G30" s="619" t="s">
        <v>96</v>
      </c>
      <c r="H30" s="623">
        <v>48.23</v>
      </c>
      <c r="I30" s="676" t="s">
        <v>83</v>
      </c>
      <c r="J30" s="633">
        <v>0</v>
      </c>
      <c r="K30" s="515">
        <v>116</v>
      </c>
      <c r="L30" s="668" t="s">
        <v>96</v>
      </c>
      <c r="M30" s="352">
        <f t="shared" si="0"/>
        <v>164.07</v>
      </c>
      <c r="N30" s="677" t="s">
        <v>96</v>
      </c>
      <c r="O30" s="446">
        <f t="shared" ref="O30:O31" si="3">M30-M$12</f>
        <v>-259.07</v>
      </c>
      <c r="P30" s="446">
        <f t="shared" ref="P30:P31" si="4">M30-M29</f>
        <v>-27.75</v>
      </c>
    </row>
    <row r="31" ht="19.5" customHeight="1" spans="1:16384">
      <c r="A31" s="617" t="s">
        <v>97</v>
      </c>
      <c r="B31" s="192" t="s">
        <v>42</v>
      </c>
      <c r="C31" s="429" t="s">
        <v>98</v>
      </c>
      <c r="D31" s="634">
        <v>58</v>
      </c>
      <c r="E31" s="619" t="s">
        <v>96</v>
      </c>
      <c r="F31" s="635">
        <v>68.31</v>
      </c>
      <c r="G31" s="619" t="s">
        <v>45</v>
      </c>
      <c r="H31" s="635">
        <v>13.48</v>
      </c>
      <c r="I31" s="676" t="s">
        <v>96</v>
      </c>
      <c r="J31" s="618">
        <v>0</v>
      </c>
      <c r="K31" s="507">
        <v>125</v>
      </c>
      <c r="L31" s="668" t="s">
        <v>93</v>
      </c>
      <c r="M31" s="352">
        <f t="shared" si="0"/>
        <v>139.79</v>
      </c>
      <c r="N31" s="677" t="s">
        <v>93</v>
      </c>
      <c r="O31" s="446">
        <f t="shared" si="3"/>
        <v>-283.35</v>
      </c>
      <c r="P31" s="446">
        <f t="shared" si="4"/>
        <v>-24.28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ht="19.5" customHeight="1" spans="1:16384">
      <c r="A32" s="637" t="s">
        <v>99</v>
      </c>
      <c r="B32" s="638" t="s">
        <v>42</v>
      </c>
      <c r="C32" s="639" t="s">
        <v>100</v>
      </c>
      <c r="D32" s="640">
        <v>39</v>
      </c>
      <c r="E32" s="641" t="s">
        <v>101</v>
      </c>
      <c r="F32" s="642">
        <v>48.26</v>
      </c>
      <c r="G32" s="641" t="s">
        <v>101</v>
      </c>
      <c r="H32" s="642">
        <v>4.54</v>
      </c>
      <c r="I32" s="683" t="s">
        <v>101</v>
      </c>
      <c r="J32" s="684">
        <v>0</v>
      </c>
      <c r="K32" s="685"/>
      <c r="L32" s="686" t="s">
        <v>101</v>
      </c>
      <c r="M32" s="687">
        <f t="shared" si="0"/>
        <v>91.8</v>
      </c>
      <c r="N32" s="688" t="s">
        <v>101</v>
      </c>
      <c r="O32" s="446">
        <f t="shared" ref="O32" si="5">M32-M$12</f>
        <v>-331.34</v>
      </c>
      <c r="P32" s="446">
        <f t="shared" ref="P32" si="6">M32-M31</f>
        <v>-47.99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</sheetData>
  <sheetProtection selectLockedCells="1" selectUnlockedCells="1"/>
  <sortState ref="A12:M32">
    <sortCondition ref="M12:M32" descending="1"/>
  </sortState>
  <mergeCells count="18">
    <mergeCell ref="A1:N1"/>
    <mergeCell ref="B2:L2"/>
    <mergeCell ref="B3:L3"/>
    <mergeCell ref="B4:L4"/>
    <mergeCell ref="B5:L5"/>
    <mergeCell ref="B6:L6"/>
    <mergeCell ref="B7:L7"/>
    <mergeCell ref="B8:L8"/>
    <mergeCell ref="B9:L9"/>
    <mergeCell ref="D10:E10"/>
    <mergeCell ref="F10:G10"/>
    <mergeCell ref="H10:I10"/>
    <mergeCell ref="J10:L10"/>
    <mergeCell ref="M10:N10"/>
    <mergeCell ref="A10:A11"/>
    <mergeCell ref="B10:B11"/>
    <mergeCell ref="C10:C11"/>
    <mergeCell ref="M5:N9"/>
  </mergeCells>
  <printOptions horizontalCentered="1" verticalCentered="1"/>
  <pageMargins left="0.118055555555556" right="0.118055555555556" top="0.118055555555556" bottom="0.15625" header="0.15625" footer="0.235416666666667"/>
  <pageSetup paperSize="9" scale="92" orientation="landscape" horizontalDpi="300" verticalDpi="3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L55"/>
  <sheetViews>
    <sheetView view="pageBreakPreview" zoomScale="110" zoomScaleNormal="51" zoomScaleSheetLayoutView="110" workbookViewId="0">
      <selection activeCell="N10" sqref="N10"/>
    </sheetView>
  </sheetViews>
  <sheetFormatPr defaultColWidth="7.95238095238095" defaultRowHeight="12.75"/>
  <cols>
    <col min="1" max="1" width="22.247619047619" style="580" customWidth="1"/>
    <col min="2" max="2" width="6.60952380952381" style="580" customWidth="1"/>
    <col min="3" max="8" width="5.65714285714286" style="580" customWidth="1"/>
    <col min="9" max="9" width="7.40952380952381" style="580" customWidth="1"/>
    <col min="10" max="10" width="9.03809523809524" style="580" customWidth="1"/>
    <col min="11" max="254" width="9.17142857142857" style="581" customWidth="1"/>
    <col min="255" max="255" width="11.5904761904762"/>
  </cols>
  <sheetData>
    <row r="1" s="578" customFormat="1" ht="28.15" customHeight="1" spans="1:10">
      <c r="A1" s="582" t="s">
        <v>102</v>
      </c>
      <c r="B1" s="582"/>
      <c r="C1" s="582"/>
      <c r="D1" s="582"/>
      <c r="E1" s="582"/>
      <c r="F1" s="582"/>
      <c r="G1" s="582"/>
      <c r="H1" s="582"/>
      <c r="I1" s="582"/>
      <c r="J1" s="582"/>
    </row>
    <row r="2" s="578" customFormat="1" ht="27.75" customHeight="1" spans="1:10">
      <c r="A2" s="583" t="s">
        <v>103</v>
      </c>
      <c r="B2" s="584">
        <v>10</v>
      </c>
      <c r="C2" s="584">
        <v>9</v>
      </c>
      <c r="D2" s="584">
        <v>8</v>
      </c>
      <c r="E2" s="584">
        <v>7</v>
      </c>
      <c r="F2" s="584">
        <v>6</v>
      </c>
      <c r="G2" s="584">
        <v>5</v>
      </c>
      <c r="H2" s="584">
        <v>0</v>
      </c>
      <c r="I2" s="584" t="s">
        <v>104</v>
      </c>
      <c r="J2" s="583" t="s">
        <v>105</v>
      </c>
    </row>
    <row r="3" s="579" customFormat="1" ht="24" customHeight="1" spans="1:10">
      <c r="A3" s="481" t="s">
        <v>34</v>
      </c>
      <c r="B3" s="585">
        <v>10</v>
      </c>
      <c r="C3" s="586">
        <v>5</v>
      </c>
      <c r="D3" s="586"/>
      <c r="E3" s="586"/>
      <c r="F3" s="586"/>
      <c r="G3" s="586"/>
      <c r="H3" s="586"/>
      <c r="I3" s="586">
        <f t="shared" ref="I3:I31" si="0">SUM(B3:H3)</f>
        <v>15</v>
      </c>
      <c r="J3" s="591">
        <f>(B3*B$2)+(C3*C$2)+(D3*D$2)+(E3*E$2)+(F3*F$2)+(G3*G$2)</f>
        <v>145</v>
      </c>
    </row>
    <row r="4" s="579" customFormat="1" ht="24" customHeight="1" spans="1:12">
      <c r="A4" s="468" t="s">
        <v>56</v>
      </c>
      <c r="B4" s="585">
        <v>5</v>
      </c>
      <c r="C4" s="586">
        <v>7</v>
      </c>
      <c r="D4" s="586">
        <v>3</v>
      </c>
      <c r="E4" s="586"/>
      <c r="F4" s="586"/>
      <c r="G4" s="586"/>
      <c r="H4" s="586"/>
      <c r="I4" s="586">
        <f t="shared" si="0"/>
        <v>15</v>
      </c>
      <c r="J4" s="591">
        <f>(B4*B$2)+(C4*C$2)+(D4*D$2)+(E4*E$2)+(F4*F$2)+(G4*G$2)</f>
        <v>137</v>
      </c>
      <c r="K4" s="446"/>
      <c r="L4" s="446"/>
    </row>
    <row r="5" s="579" customFormat="1" ht="24" customHeight="1" spans="1:12">
      <c r="A5" s="481" t="s">
        <v>77</v>
      </c>
      <c r="B5" s="585">
        <v>5</v>
      </c>
      <c r="C5" s="586">
        <v>7</v>
      </c>
      <c r="D5" s="586">
        <v>2</v>
      </c>
      <c r="E5" s="586">
        <v>1</v>
      </c>
      <c r="F5" s="586"/>
      <c r="G5" s="586"/>
      <c r="H5" s="586"/>
      <c r="I5" s="586">
        <f t="shared" si="0"/>
        <v>15</v>
      </c>
      <c r="J5" s="591">
        <f>(B5*B$2)+(C5*C$2)+(D5*D$2)+(E5*E$2)+(F5*F$2)+(G5*G$2)</f>
        <v>136</v>
      </c>
      <c r="K5" s="446"/>
      <c r="L5" s="446"/>
    </row>
    <row r="6" s="579" customFormat="1" ht="24" customHeight="1" spans="1:12">
      <c r="A6" s="554" t="s">
        <v>62</v>
      </c>
      <c r="B6" s="585">
        <v>6</v>
      </c>
      <c r="C6" s="586">
        <v>5</v>
      </c>
      <c r="D6" s="586">
        <v>3</v>
      </c>
      <c r="E6" s="586">
        <v>1</v>
      </c>
      <c r="F6" s="586"/>
      <c r="G6" s="586"/>
      <c r="H6" s="586"/>
      <c r="I6" s="586">
        <f t="shared" si="0"/>
        <v>15</v>
      </c>
      <c r="J6" s="591">
        <f>(B6*B$2)+(C6*C$2)+(D6*D$2)+(E6*E$2)+(F6*F$2)+(G6*G$2)</f>
        <v>136</v>
      </c>
      <c r="K6" s="446"/>
      <c r="L6" s="446"/>
    </row>
    <row r="7" s="579" customFormat="1" ht="24" customHeight="1" spans="1:12">
      <c r="A7" s="468" t="s">
        <v>79</v>
      </c>
      <c r="B7" s="585">
        <v>2</v>
      </c>
      <c r="C7" s="586">
        <v>10</v>
      </c>
      <c r="D7" s="586">
        <v>3</v>
      </c>
      <c r="E7" s="586"/>
      <c r="F7" s="586"/>
      <c r="G7" s="586"/>
      <c r="H7" s="586"/>
      <c r="I7" s="586">
        <f t="shared" si="0"/>
        <v>15</v>
      </c>
      <c r="J7" s="591">
        <f>(B7*B$2)+(C7*C$2)+(D7*D$2)+(E7*E$2)+(F7*F$2)+(G7*G$2)</f>
        <v>134</v>
      </c>
      <c r="K7" s="446"/>
      <c r="L7" s="446"/>
    </row>
    <row r="8" s="579" customFormat="1" ht="24" customHeight="1" spans="1:12">
      <c r="A8" s="481" t="s">
        <v>51</v>
      </c>
      <c r="B8" s="585">
        <v>6</v>
      </c>
      <c r="C8" s="586">
        <v>7</v>
      </c>
      <c r="D8" s="586">
        <v>1</v>
      </c>
      <c r="E8" s="586"/>
      <c r="F8" s="586"/>
      <c r="G8" s="586"/>
      <c r="H8" s="586">
        <v>1</v>
      </c>
      <c r="I8" s="586">
        <f t="shared" si="0"/>
        <v>15</v>
      </c>
      <c r="J8" s="591">
        <f>(B8*B$2)+(C8*C$2)+(D8*D$2)+(E8*E$2)+(F8*F$2)+(G8*G$2)</f>
        <v>131</v>
      </c>
      <c r="K8" s="446"/>
      <c r="L8" s="446"/>
    </row>
    <row r="9" s="579" customFormat="1" ht="24" customHeight="1" spans="1:12">
      <c r="A9" s="481" t="s">
        <v>46</v>
      </c>
      <c r="B9" s="585">
        <v>6</v>
      </c>
      <c r="C9" s="586">
        <v>6</v>
      </c>
      <c r="D9" s="586">
        <v>2</v>
      </c>
      <c r="E9" s="586"/>
      <c r="F9" s="586"/>
      <c r="G9" s="586"/>
      <c r="H9" s="586">
        <v>1</v>
      </c>
      <c r="I9" s="586">
        <f t="shared" si="0"/>
        <v>15</v>
      </c>
      <c r="J9" s="591">
        <f>(B9*B$2)+(C9*C$2)+(D9*D$2)+(E9*E$2)+(F9*F$2)+(G9*G$2)</f>
        <v>130</v>
      </c>
      <c r="K9" s="446"/>
      <c r="L9" s="446"/>
    </row>
    <row r="10" s="579" customFormat="1" ht="24" customHeight="1" spans="1:12">
      <c r="A10" s="554" t="s">
        <v>65</v>
      </c>
      <c r="B10" s="585">
        <v>3</v>
      </c>
      <c r="C10" s="586">
        <v>5</v>
      </c>
      <c r="D10" s="586">
        <v>5</v>
      </c>
      <c r="E10" s="586">
        <v>2</v>
      </c>
      <c r="F10" s="586"/>
      <c r="G10" s="586"/>
      <c r="H10" s="586"/>
      <c r="I10" s="586">
        <f t="shared" si="0"/>
        <v>15</v>
      </c>
      <c r="J10" s="591">
        <f>(B10*B$2)+(C10*C$2)+(D10*D$2)+(E10*E$2)+(F10*F$2)+(G10*G$2)</f>
        <v>129</v>
      </c>
      <c r="K10" s="446"/>
      <c r="L10" s="446"/>
    </row>
    <row r="11" s="579" customFormat="1" ht="24" customHeight="1" spans="1:12">
      <c r="A11" s="481" t="s">
        <v>91</v>
      </c>
      <c r="B11" s="585">
        <v>3</v>
      </c>
      <c r="C11" s="586">
        <v>4</v>
      </c>
      <c r="D11" s="586">
        <v>7</v>
      </c>
      <c r="E11" s="586">
        <v>1</v>
      </c>
      <c r="F11" s="586"/>
      <c r="G11" s="586"/>
      <c r="H11" s="586"/>
      <c r="I11" s="586">
        <f t="shared" si="0"/>
        <v>15</v>
      </c>
      <c r="J11" s="591">
        <f>(B11*B$2)+(C11*C$2)+(D11*D$2)+(E11*E$2)+(F11*F$2)+(G11*G$2)</f>
        <v>129</v>
      </c>
      <c r="K11" s="446"/>
      <c r="L11" s="446"/>
    </row>
    <row r="12" s="579" customFormat="1" ht="24" customHeight="1" spans="1:12">
      <c r="A12" s="481" t="s">
        <v>59</v>
      </c>
      <c r="B12" s="585">
        <v>3</v>
      </c>
      <c r="C12" s="586">
        <v>6</v>
      </c>
      <c r="D12" s="586">
        <v>3</v>
      </c>
      <c r="E12" s="586">
        <v>2</v>
      </c>
      <c r="F12" s="586">
        <v>1</v>
      </c>
      <c r="G12" s="586"/>
      <c r="H12" s="586"/>
      <c r="I12" s="586">
        <f t="shared" si="0"/>
        <v>15</v>
      </c>
      <c r="J12" s="591">
        <f>(B12*B$2)+(C12*C$2)+(D12*D$2)+(E12*E$2)+(F12*F$2)+(G12*G$2)</f>
        <v>128</v>
      </c>
      <c r="K12" s="446"/>
      <c r="L12" s="446"/>
    </row>
    <row r="13" s="579" customFormat="1" ht="24" customHeight="1" spans="1:12">
      <c r="A13" s="554" t="s">
        <v>71</v>
      </c>
      <c r="B13" s="585">
        <v>5</v>
      </c>
      <c r="C13" s="586">
        <v>4</v>
      </c>
      <c r="D13" s="586">
        <v>3</v>
      </c>
      <c r="E13" s="586">
        <v>1</v>
      </c>
      <c r="F13" s="586"/>
      <c r="G13" s="586"/>
      <c r="H13" s="586">
        <v>2</v>
      </c>
      <c r="I13" s="586">
        <f t="shared" si="0"/>
        <v>15</v>
      </c>
      <c r="J13" s="591">
        <f>(B13*B$2)+(C13*C$2)+(D13*D$2)+(E13*E$2)+(F13*F$2)+(G13*G$2)</f>
        <v>117</v>
      </c>
      <c r="K13" s="446"/>
      <c r="L13" s="446"/>
    </row>
    <row r="14" s="579" customFormat="1" ht="24" customHeight="1" spans="1:12">
      <c r="A14" s="481" t="s">
        <v>41</v>
      </c>
      <c r="B14" s="585">
        <v>3</v>
      </c>
      <c r="C14" s="586">
        <v>3</v>
      </c>
      <c r="D14" s="586">
        <v>3</v>
      </c>
      <c r="E14" s="586">
        <v>1</v>
      </c>
      <c r="F14" s="586">
        <v>3</v>
      </c>
      <c r="G14" s="586">
        <v>2</v>
      </c>
      <c r="H14" s="586"/>
      <c r="I14" s="586">
        <f t="shared" si="0"/>
        <v>15</v>
      </c>
      <c r="J14" s="591">
        <f>(B14*B$2)+(C14*C$2)+(D14*D$2)+(E14*E$2)+(F14*F$2)+(G14*G$2)</f>
        <v>116</v>
      </c>
      <c r="K14" s="446"/>
      <c r="L14" s="446"/>
    </row>
    <row r="15" s="579" customFormat="1" ht="24" customHeight="1" spans="1:12">
      <c r="A15" s="481" t="s">
        <v>81</v>
      </c>
      <c r="B15" s="585">
        <v>1</v>
      </c>
      <c r="C15" s="586">
        <v>4</v>
      </c>
      <c r="D15" s="586">
        <v>5</v>
      </c>
      <c r="E15" s="586">
        <v>3</v>
      </c>
      <c r="F15" s="586">
        <v>1</v>
      </c>
      <c r="G15" s="586"/>
      <c r="H15" s="586">
        <v>1</v>
      </c>
      <c r="I15" s="586">
        <f t="shared" si="0"/>
        <v>15</v>
      </c>
      <c r="J15" s="591">
        <f>(B15*B$2)+(C15*C$2)+(D15*D$2)+(E15*E$2)+(F15*F$2)+(G15*G$2)</f>
        <v>113</v>
      </c>
      <c r="K15" s="446"/>
      <c r="L15" s="446"/>
    </row>
    <row r="16" s="579" customFormat="1" ht="24" customHeight="1" spans="1:12">
      <c r="A16" s="481" t="s">
        <v>74</v>
      </c>
      <c r="B16" s="585">
        <v>4</v>
      </c>
      <c r="C16" s="586">
        <v>2</v>
      </c>
      <c r="D16" s="586">
        <v>4</v>
      </c>
      <c r="E16" s="586">
        <v>3</v>
      </c>
      <c r="F16" s="586"/>
      <c r="G16" s="586"/>
      <c r="H16" s="586">
        <v>2</v>
      </c>
      <c r="I16" s="586">
        <f t="shared" si="0"/>
        <v>15</v>
      </c>
      <c r="J16" s="591">
        <f>(B16*B$2)+(C16*C$2)+(D16*D$2)+(E16*E$2)+(F16*F$2)+(G16*G$2)</f>
        <v>111</v>
      </c>
      <c r="K16" s="446"/>
      <c r="L16" s="446"/>
    </row>
    <row r="17" s="579" customFormat="1" ht="24" customHeight="1" spans="1:12">
      <c r="A17" s="468" t="s">
        <v>68</v>
      </c>
      <c r="B17" s="585"/>
      <c r="C17" s="586">
        <v>6</v>
      </c>
      <c r="D17" s="586">
        <v>2</v>
      </c>
      <c r="E17" s="586">
        <v>3</v>
      </c>
      <c r="F17" s="586">
        <v>1</v>
      </c>
      <c r="G17" s="586"/>
      <c r="H17" s="586">
        <v>3</v>
      </c>
      <c r="I17" s="586">
        <f t="shared" si="0"/>
        <v>15</v>
      </c>
      <c r="J17" s="591">
        <f>(B17*B$2)+(C17*C$2)+(D17*D$2)+(E17*E$2)+(F17*F$2)+(G17*G$2)</f>
        <v>97</v>
      </c>
      <c r="K17" s="446"/>
      <c r="L17" s="446"/>
    </row>
    <row r="18" s="579" customFormat="1" ht="24" customHeight="1" spans="1:12">
      <c r="A18" s="494" t="s">
        <v>84</v>
      </c>
      <c r="B18" s="585"/>
      <c r="C18" s="586">
        <v>4</v>
      </c>
      <c r="D18" s="586">
        <v>3</v>
      </c>
      <c r="E18" s="586">
        <v>2</v>
      </c>
      <c r="F18" s="586">
        <v>2</v>
      </c>
      <c r="G18" s="586"/>
      <c r="H18" s="586">
        <v>4</v>
      </c>
      <c r="I18" s="586">
        <f t="shared" si="0"/>
        <v>15</v>
      </c>
      <c r="J18" s="591">
        <f>(B18*B$2)+(C18*C$2)+(D18*D$2)+(E18*E$2)+(F18*F$2)+(G18*G$2)</f>
        <v>86</v>
      </c>
      <c r="K18" s="446"/>
      <c r="L18" s="446"/>
    </row>
    <row r="19" s="579" customFormat="1" ht="24" customHeight="1" spans="1:12">
      <c r="A19" s="481" t="s">
        <v>87</v>
      </c>
      <c r="B19" s="585">
        <v>2</v>
      </c>
      <c r="C19" s="586">
        <v>4</v>
      </c>
      <c r="D19" s="586">
        <v>2</v>
      </c>
      <c r="E19" s="586"/>
      <c r="F19" s="586">
        <v>2</v>
      </c>
      <c r="G19" s="586"/>
      <c r="H19" s="586">
        <v>5</v>
      </c>
      <c r="I19" s="586">
        <f t="shared" si="0"/>
        <v>15</v>
      </c>
      <c r="J19" s="591">
        <f>(B19*B$2)+(C19*C$2)+(D19*D$2)+(E19*E$2)+(F19*F$2)+(G19*G$2)</f>
        <v>84</v>
      </c>
      <c r="K19" s="446"/>
      <c r="L19" s="446"/>
    </row>
    <row r="20" s="579" customFormat="1" ht="24" customHeight="1" spans="1:12">
      <c r="A20" s="481" t="s">
        <v>89</v>
      </c>
      <c r="B20" s="585"/>
      <c r="C20" s="586">
        <v>2</v>
      </c>
      <c r="D20" s="586">
        <v>2</v>
      </c>
      <c r="E20" s="586">
        <v>2</v>
      </c>
      <c r="F20" s="586">
        <v>2</v>
      </c>
      <c r="G20" s="586">
        <v>1</v>
      </c>
      <c r="H20" s="586">
        <v>6</v>
      </c>
      <c r="I20" s="586">
        <f t="shared" si="0"/>
        <v>15</v>
      </c>
      <c r="J20" s="591">
        <f>(B20*B$2)+(C20*C$2)+(D20*D$2)+(E20*E$2)+(F20*F$2)+(G20*G$2)</f>
        <v>65</v>
      </c>
      <c r="K20" s="446"/>
      <c r="L20" s="446"/>
    </row>
    <row r="21" s="579" customFormat="1" ht="24" customHeight="1" spans="1:12">
      <c r="A21" s="481" t="s">
        <v>97</v>
      </c>
      <c r="B21" s="585"/>
      <c r="C21" s="586">
        <v>2</v>
      </c>
      <c r="D21" s="586">
        <v>2</v>
      </c>
      <c r="E21" s="586">
        <v>1</v>
      </c>
      <c r="F21" s="586">
        <v>2</v>
      </c>
      <c r="G21" s="586">
        <v>1</v>
      </c>
      <c r="H21" s="586">
        <v>7</v>
      </c>
      <c r="I21" s="586">
        <f t="shared" si="0"/>
        <v>15</v>
      </c>
      <c r="J21" s="591">
        <f>(B21*B$2)+(C21*C$2)+(D21*D$2)+(E21*E$2)+(F21*F$2)+(G21*G$2)</f>
        <v>58</v>
      </c>
      <c r="K21" s="446"/>
      <c r="L21" s="446"/>
    </row>
    <row r="22" s="579" customFormat="1" ht="24" customHeight="1" spans="1:12">
      <c r="A22" s="555" t="s">
        <v>94</v>
      </c>
      <c r="B22" s="585"/>
      <c r="C22" s="586"/>
      <c r="D22" s="586">
        <v>3</v>
      </c>
      <c r="E22" s="586">
        <v>2</v>
      </c>
      <c r="F22" s="586">
        <v>1</v>
      </c>
      <c r="G22" s="586">
        <v>2</v>
      </c>
      <c r="H22" s="586">
        <v>7</v>
      </c>
      <c r="I22" s="586">
        <f t="shared" si="0"/>
        <v>15</v>
      </c>
      <c r="J22" s="591">
        <f>(B22*B$2)+(C22*C$2)+(D22*D$2)+(E22*E$2)+(F22*F$2)+(G22*G$2)</f>
        <v>54</v>
      </c>
      <c r="K22" s="446"/>
      <c r="L22" s="446"/>
    </row>
    <row r="23" s="579" customFormat="1" ht="24" customHeight="1" spans="1:12">
      <c r="A23" s="555" t="s">
        <v>99</v>
      </c>
      <c r="B23" s="585">
        <v>1</v>
      </c>
      <c r="C23" s="586">
        <v>1</v>
      </c>
      <c r="D23" s="586"/>
      <c r="E23" s="586">
        <v>2</v>
      </c>
      <c r="F23" s="586">
        <v>1</v>
      </c>
      <c r="G23" s="586"/>
      <c r="H23" s="586">
        <v>10</v>
      </c>
      <c r="I23" s="586">
        <f t="shared" si="0"/>
        <v>15</v>
      </c>
      <c r="J23" s="591">
        <f>(B23*B$2)+(C23*C$2)+(D23*D$2)+(E23*E$2)+(F23*F$2)+(G23*G$2)</f>
        <v>39</v>
      </c>
      <c r="K23" s="446"/>
      <c r="L23" s="446"/>
    </row>
    <row r="24" s="579" customFormat="1" ht="24" customHeight="1" spans="1:12">
      <c r="A24" s="556"/>
      <c r="B24" s="585"/>
      <c r="C24" s="586"/>
      <c r="D24" s="586"/>
      <c r="E24" s="586"/>
      <c r="F24" s="586"/>
      <c r="G24" s="586"/>
      <c r="H24" s="586"/>
      <c r="I24" s="586">
        <f t="shared" si="0"/>
        <v>0</v>
      </c>
      <c r="J24" s="591">
        <f>(B24*B$2)+(C24*C$2)+(D24*D$2)+(E24*E$2)+(F24*F$2)+(G24*G$2)</f>
        <v>0</v>
      </c>
      <c r="K24" s="446"/>
      <c r="L24" s="446"/>
    </row>
    <row r="25" s="579" customFormat="1" ht="24" customHeight="1" spans="1:12">
      <c r="A25" s="587"/>
      <c r="B25" s="585"/>
      <c r="C25" s="586"/>
      <c r="D25" s="586"/>
      <c r="E25" s="586"/>
      <c r="F25" s="586"/>
      <c r="G25" s="586"/>
      <c r="H25" s="586"/>
      <c r="I25" s="586">
        <f t="shared" si="0"/>
        <v>0</v>
      </c>
      <c r="J25" s="591">
        <f>(B25*B$2)+(C25*C$2)+(D25*D$2)+(E25*E$2)+(F25*F$2)+(G25*G$2)</f>
        <v>0</v>
      </c>
      <c r="K25" s="446"/>
      <c r="L25" s="446"/>
    </row>
    <row r="26" s="579" customFormat="1" ht="24" customHeight="1" spans="1:10">
      <c r="A26" s="588"/>
      <c r="B26" s="589"/>
      <c r="C26" s="583"/>
      <c r="D26" s="583"/>
      <c r="E26" s="583"/>
      <c r="F26" s="583"/>
      <c r="G26" s="583"/>
      <c r="H26" s="583"/>
      <c r="I26" s="583">
        <f t="shared" si="0"/>
        <v>0</v>
      </c>
      <c r="J26" s="592">
        <f>(B26*B$2)+(C26*C$2)+(D26*D$2)+(E26*E$2)+(F26*F$2)+(G26*G$2)</f>
        <v>0</v>
      </c>
    </row>
    <row r="27" s="579" customFormat="1" ht="24" customHeight="1" spans="1:10">
      <c r="A27" s="588"/>
      <c r="B27" s="589"/>
      <c r="C27" s="583"/>
      <c r="D27" s="583"/>
      <c r="E27" s="583"/>
      <c r="F27" s="583"/>
      <c r="G27" s="583"/>
      <c r="H27" s="583"/>
      <c r="I27" s="583">
        <f t="shared" si="0"/>
        <v>0</v>
      </c>
      <c r="J27" s="592">
        <f>(B27*B$2)+(C27*C$2)+(D27*D$2)+(E27*E$2)+(F27*F$2)+(G27*G$2)</f>
        <v>0</v>
      </c>
    </row>
    <row r="28" s="579" customFormat="1" ht="24" customHeight="1" spans="1:10">
      <c r="A28" s="588"/>
      <c r="B28" s="589"/>
      <c r="C28" s="583"/>
      <c r="D28" s="583"/>
      <c r="E28" s="583"/>
      <c r="F28" s="583"/>
      <c r="G28" s="583"/>
      <c r="H28" s="583"/>
      <c r="I28" s="583">
        <f t="shared" si="0"/>
        <v>0</v>
      </c>
      <c r="J28" s="592">
        <f>(B28*B$2)+(C28*C$2)+(D28*D$2)+(E28*E$2)+(F28*F$2)+(G28*G$2)</f>
        <v>0</v>
      </c>
    </row>
    <row r="29" s="579" customFormat="1" ht="24" customHeight="1" spans="1:10">
      <c r="A29" s="590"/>
      <c r="B29" s="589"/>
      <c r="C29" s="583"/>
      <c r="D29" s="583"/>
      <c r="E29" s="583"/>
      <c r="F29" s="583"/>
      <c r="G29" s="583"/>
      <c r="H29" s="583"/>
      <c r="I29" s="583">
        <f t="shared" si="0"/>
        <v>0</v>
      </c>
      <c r="J29" s="592">
        <f>(B29*B$2)+(C29*C$2)+(D29*D$2)+(E29*E$2)+(F29*F$2)+(G29*G$2)</f>
        <v>0</v>
      </c>
    </row>
    <row r="30" s="579" customFormat="1" ht="24" customHeight="1" spans="1:10">
      <c r="A30" s="583"/>
      <c r="B30" s="583"/>
      <c r="C30" s="583"/>
      <c r="D30" s="583"/>
      <c r="E30" s="583"/>
      <c r="F30" s="583"/>
      <c r="G30" s="583"/>
      <c r="H30" s="583"/>
      <c r="I30" s="583">
        <f t="shared" si="0"/>
        <v>0</v>
      </c>
      <c r="J30" s="592">
        <f>(B30*B$2)+(C30*C$2)+(D30*D$2)+(E30*E$2)+(F30*F$2)+(G30*G$2)</f>
        <v>0</v>
      </c>
    </row>
    <row r="31" s="579" customFormat="1" ht="24" customHeight="1" spans="1:10">
      <c r="A31" s="583"/>
      <c r="B31" s="583"/>
      <c r="C31" s="583"/>
      <c r="D31" s="583"/>
      <c r="E31" s="583"/>
      <c r="F31" s="583"/>
      <c r="G31" s="583"/>
      <c r="H31" s="583"/>
      <c r="I31" s="583">
        <f t="shared" si="0"/>
        <v>0</v>
      </c>
      <c r="J31" s="592">
        <f>(B31*B$2)+(C31*C$2)+(D31*D$2)+(E31*E$2)+(F31*F$2)+(G31*G$2)</f>
        <v>0</v>
      </c>
    </row>
    <row r="32" ht="19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</sheetData>
  <sheetProtection selectLockedCells="1" selectUnlockedCells="1"/>
  <sortState ref="A3:J23">
    <sortCondition ref="J3:J23" descending="1"/>
  </sortState>
  <mergeCells count="1">
    <mergeCell ref="A1:J1"/>
  </mergeCells>
  <pageMargins left="0.7875" right="0.7875" top="0.575694444444445" bottom="0.49375" header="0.310416666666667" footer="0.229166666666667"/>
  <pageSetup paperSize="9" orientation="portrait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AX72"/>
  <sheetViews>
    <sheetView view="pageBreakPreview" zoomScale="110" zoomScaleNormal="51" zoomScaleSheetLayoutView="110" workbookViewId="0">
      <selection activeCell="R10" sqref="R10"/>
    </sheetView>
  </sheetViews>
  <sheetFormatPr defaultColWidth="11.0571428571429" defaultRowHeight="12.75"/>
  <cols>
    <col min="1" max="1" width="21.0380952380952" customWidth="1"/>
    <col min="2" max="7" width="5.52380952380952" customWidth="1"/>
    <col min="8" max="8" width="6.33333333333333" customWidth="1"/>
    <col min="9" max="11" width="9.17142857142857" customWidth="1"/>
    <col min="12" max="12" width="11.0571428571429" customWidth="1"/>
  </cols>
  <sheetData>
    <row r="1" ht="19.35" customHeight="1" spans="1:12">
      <c r="A1" s="545"/>
      <c r="B1" s="567" t="s">
        <v>106</v>
      </c>
      <c r="C1" s="567"/>
      <c r="D1" s="567"/>
      <c r="E1" s="567"/>
      <c r="F1" s="567"/>
      <c r="G1" s="567"/>
      <c r="H1" s="568">
        <v>80</v>
      </c>
      <c r="I1" s="574" t="s">
        <v>107</v>
      </c>
      <c r="J1" s="575" t="s">
        <v>108</v>
      </c>
      <c r="K1" s="576" t="s">
        <v>109</v>
      </c>
      <c r="L1" s="575" t="s">
        <v>110</v>
      </c>
    </row>
    <row r="2" s="518" customFormat="1" ht="18" spans="1:50">
      <c r="A2" s="549" t="s">
        <v>111</v>
      </c>
      <c r="B2" s="550" t="s">
        <v>112</v>
      </c>
      <c r="C2" s="550" t="s">
        <v>113</v>
      </c>
      <c r="D2" s="550" t="s">
        <v>114</v>
      </c>
      <c r="E2" s="550" t="s">
        <v>115</v>
      </c>
      <c r="F2" s="550" t="s">
        <v>116</v>
      </c>
      <c r="G2" s="550" t="s">
        <v>117</v>
      </c>
      <c r="H2" s="569" t="s">
        <v>118</v>
      </c>
      <c r="I2" s="574"/>
      <c r="J2" s="575"/>
      <c r="K2" s="576"/>
      <c r="L2" s="575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</row>
    <row r="3" s="518" customFormat="1" ht="24.75" customHeight="1" spans="1:50">
      <c r="A3" s="481" t="s">
        <v>41</v>
      </c>
      <c r="B3" s="552">
        <v>19</v>
      </c>
      <c r="C3" s="552">
        <v>18</v>
      </c>
      <c r="D3" s="552">
        <v>19</v>
      </c>
      <c r="E3" s="552">
        <v>19</v>
      </c>
      <c r="F3" s="552">
        <v>18</v>
      </c>
      <c r="G3" s="552">
        <v>18</v>
      </c>
      <c r="H3" s="552">
        <v>80</v>
      </c>
      <c r="I3" s="552">
        <f t="shared" ref="I3:I26" si="0">SUM(B3:H3)</f>
        <v>191</v>
      </c>
      <c r="J3" s="552">
        <v>23.75</v>
      </c>
      <c r="K3" s="563"/>
      <c r="L3" s="564">
        <f t="shared" ref="L3:L26" si="1">I3-J3-K3</f>
        <v>167.25</v>
      </c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</row>
    <row r="4" s="518" customFormat="1" ht="24.75" customHeight="1" spans="1:50">
      <c r="A4" s="481" t="s">
        <v>34</v>
      </c>
      <c r="B4" s="552">
        <v>15</v>
      </c>
      <c r="C4" s="552">
        <v>19</v>
      </c>
      <c r="D4" s="552">
        <v>19</v>
      </c>
      <c r="E4" s="552">
        <v>21</v>
      </c>
      <c r="F4" s="552">
        <v>20</v>
      </c>
      <c r="G4" s="552">
        <v>19</v>
      </c>
      <c r="H4" s="552">
        <v>80</v>
      </c>
      <c r="I4" s="552">
        <f t="shared" si="0"/>
        <v>193</v>
      </c>
      <c r="J4" s="552">
        <v>32.72</v>
      </c>
      <c r="K4" s="563"/>
      <c r="L4" s="564">
        <f t="shared" si="1"/>
        <v>160.28</v>
      </c>
      <c r="M4" s="565">
        <f t="shared" ref="M4:M25" si="2">L4-L$3</f>
        <v>-6.97</v>
      </c>
      <c r="N4" s="532">
        <f t="shared" ref="N4:N24" si="3">L4-L3</f>
        <v>-6.97</v>
      </c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</row>
    <row r="5" s="518" customFormat="1" ht="24.75" customHeight="1" spans="1:50">
      <c r="A5" s="481" t="s">
        <v>74</v>
      </c>
      <c r="B5" s="552">
        <v>18</v>
      </c>
      <c r="C5" s="552">
        <v>18</v>
      </c>
      <c r="D5" s="552">
        <v>15</v>
      </c>
      <c r="E5" s="552">
        <v>17</v>
      </c>
      <c r="F5" s="552">
        <v>15</v>
      </c>
      <c r="G5" s="552">
        <v>18</v>
      </c>
      <c r="H5" s="552">
        <v>80</v>
      </c>
      <c r="I5" s="552">
        <f t="shared" si="0"/>
        <v>181</v>
      </c>
      <c r="J5" s="552">
        <v>23.51</v>
      </c>
      <c r="K5" s="563"/>
      <c r="L5" s="564">
        <f t="shared" si="1"/>
        <v>157.49</v>
      </c>
      <c r="M5" s="565">
        <f t="shared" si="2"/>
        <v>-9.75999999999999</v>
      </c>
      <c r="N5" s="532">
        <f t="shared" si="3"/>
        <v>-2.78999999999999</v>
      </c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</row>
    <row r="6" s="518" customFormat="1" ht="24.75" customHeight="1" spans="1:50">
      <c r="A6" s="481" t="s">
        <v>46</v>
      </c>
      <c r="B6" s="552">
        <v>19</v>
      </c>
      <c r="C6" s="552">
        <v>11</v>
      </c>
      <c r="D6" s="552">
        <v>12</v>
      </c>
      <c r="E6" s="552">
        <v>19</v>
      </c>
      <c r="F6" s="552">
        <v>18</v>
      </c>
      <c r="G6" s="552">
        <v>14</v>
      </c>
      <c r="H6" s="552">
        <v>80</v>
      </c>
      <c r="I6" s="552">
        <f t="shared" si="0"/>
        <v>173</v>
      </c>
      <c r="J6" s="552">
        <v>23.3</v>
      </c>
      <c r="K6" s="563"/>
      <c r="L6" s="564">
        <f t="shared" si="1"/>
        <v>149.7</v>
      </c>
      <c r="M6" s="565">
        <f t="shared" si="2"/>
        <v>-17.55</v>
      </c>
      <c r="N6" s="532">
        <f t="shared" si="3"/>
        <v>-7.79000000000002</v>
      </c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</row>
    <row r="7" s="518" customFormat="1" ht="24.75" customHeight="1" spans="1:50">
      <c r="A7" s="481" t="s">
        <v>51</v>
      </c>
      <c r="B7" s="552">
        <v>19</v>
      </c>
      <c r="C7" s="552">
        <v>13</v>
      </c>
      <c r="D7" s="552">
        <v>19</v>
      </c>
      <c r="E7" s="552">
        <v>18</v>
      </c>
      <c r="F7" s="552">
        <v>18</v>
      </c>
      <c r="G7" s="552">
        <v>18</v>
      </c>
      <c r="H7" s="552">
        <v>80</v>
      </c>
      <c r="I7" s="552">
        <f t="shared" si="0"/>
        <v>185</v>
      </c>
      <c r="J7" s="552">
        <v>36.01</v>
      </c>
      <c r="K7" s="563"/>
      <c r="L7" s="564">
        <f t="shared" si="1"/>
        <v>148.99</v>
      </c>
      <c r="M7" s="565">
        <f t="shared" si="2"/>
        <v>-18.26</v>
      </c>
      <c r="N7" s="532">
        <f t="shared" si="3"/>
        <v>-0.70999999999998</v>
      </c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</row>
    <row r="8" s="518" customFormat="1" ht="24.75" customHeight="1" spans="1:50">
      <c r="A8" s="481" t="s">
        <v>59</v>
      </c>
      <c r="B8" s="552">
        <v>16</v>
      </c>
      <c r="C8" s="552">
        <v>21</v>
      </c>
      <c r="D8" s="552">
        <v>19</v>
      </c>
      <c r="E8" s="552">
        <v>19</v>
      </c>
      <c r="F8" s="552">
        <v>17</v>
      </c>
      <c r="G8" s="552">
        <v>16</v>
      </c>
      <c r="H8" s="552">
        <v>80</v>
      </c>
      <c r="I8" s="552">
        <f t="shared" si="0"/>
        <v>188</v>
      </c>
      <c r="J8" s="552">
        <v>42.31</v>
      </c>
      <c r="K8" s="563"/>
      <c r="L8" s="564">
        <f t="shared" si="1"/>
        <v>145.69</v>
      </c>
      <c r="M8" s="565">
        <f t="shared" si="2"/>
        <v>-21.56</v>
      </c>
      <c r="N8" s="532">
        <f t="shared" si="3"/>
        <v>-3.30000000000001</v>
      </c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</row>
    <row r="9" s="518" customFormat="1" ht="24.75" customHeight="1" spans="1:50">
      <c r="A9" s="468" t="s">
        <v>68</v>
      </c>
      <c r="B9" s="552">
        <v>20</v>
      </c>
      <c r="C9" s="552">
        <v>17</v>
      </c>
      <c r="D9" s="552">
        <v>20</v>
      </c>
      <c r="E9" s="552">
        <v>11</v>
      </c>
      <c r="F9" s="552">
        <v>18</v>
      </c>
      <c r="G9" s="552">
        <v>0</v>
      </c>
      <c r="H9" s="552">
        <v>80</v>
      </c>
      <c r="I9" s="552">
        <f t="shared" si="0"/>
        <v>166</v>
      </c>
      <c r="J9" s="552">
        <v>22.63</v>
      </c>
      <c r="K9" s="563"/>
      <c r="L9" s="564">
        <f t="shared" si="1"/>
        <v>143.37</v>
      </c>
      <c r="M9" s="565">
        <f t="shared" si="2"/>
        <v>-23.88</v>
      </c>
      <c r="N9" s="532">
        <f t="shared" si="3"/>
        <v>-2.31999999999999</v>
      </c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</row>
    <row r="10" s="518" customFormat="1" ht="24.75" customHeight="1" spans="1:50">
      <c r="A10" s="554" t="s">
        <v>65</v>
      </c>
      <c r="B10" s="552">
        <v>6</v>
      </c>
      <c r="C10" s="552">
        <v>18</v>
      </c>
      <c r="D10" s="552">
        <v>20</v>
      </c>
      <c r="E10" s="552">
        <v>11</v>
      </c>
      <c r="F10" s="552">
        <v>18</v>
      </c>
      <c r="G10" s="552">
        <v>18</v>
      </c>
      <c r="H10" s="552">
        <v>80</v>
      </c>
      <c r="I10" s="552">
        <f t="shared" si="0"/>
        <v>171</v>
      </c>
      <c r="J10" s="552">
        <v>27.69</v>
      </c>
      <c r="K10" s="563"/>
      <c r="L10" s="564">
        <f t="shared" si="1"/>
        <v>143.31</v>
      </c>
      <c r="M10" s="565">
        <f t="shared" si="2"/>
        <v>-23.94</v>
      </c>
      <c r="N10" s="532">
        <f t="shared" si="3"/>
        <v>-0.0600000000000023</v>
      </c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</row>
    <row r="11" s="518" customFormat="1" ht="24.75" customHeight="1" spans="1:50">
      <c r="A11" s="554" t="s">
        <v>71</v>
      </c>
      <c r="B11" s="552">
        <v>18</v>
      </c>
      <c r="C11" s="552">
        <v>20</v>
      </c>
      <c r="D11" s="552">
        <v>18</v>
      </c>
      <c r="E11" s="552">
        <v>17</v>
      </c>
      <c r="F11" s="552">
        <v>20</v>
      </c>
      <c r="G11" s="552">
        <v>18</v>
      </c>
      <c r="H11" s="552">
        <v>80</v>
      </c>
      <c r="I11" s="552">
        <f t="shared" si="0"/>
        <v>191</v>
      </c>
      <c r="J11" s="552">
        <v>49.1</v>
      </c>
      <c r="K11" s="563"/>
      <c r="L11" s="564">
        <f t="shared" si="1"/>
        <v>141.9</v>
      </c>
      <c r="M11" s="565">
        <f t="shared" si="2"/>
        <v>-25.35</v>
      </c>
      <c r="N11" s="532">
        <f t="shared" si="3"/>
        <v>-1.41</v>
      </c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</row>
    <row r="12" s="518" customFormat="1" ht="24.75" customHeight="1" spans="1:50">
      <c r="A12" s="494" t="s">
        <v>84</v>
      </c>
      <c r="B12" s="552">
        <v>15</v>
      </c>
      <c r="C12" s="552">
        <v>20</v>
      </c>
      <c r="D12" s="552">
        <v>19</v>
      </c>
      <c r="E12" s="552">
        <v>14</v>
      </c>
      <c r="F12" s="552">
        <v>18</v>
      </c>
      <c r="G12" s="552">
        <v>18</v>
      </c>
      <c r="H12" s="552">
        <v>80</v>
      </c>
      <c r="I12" s="552">
        <f t="shared" si="0"/>
        <v>184</v>
      </c>
      <c r="J12" s="552">
        <v>42.11</v>
      </c>
      <c r="K12" s="563"/>
      <c r="L12" s="564">
        <f t="shared" si="1"/>
        <v>141.89</v>
      </c>
      <c r="M12" s="565">
        <f t="shared" si="2"/>
        <v>-25.36</v>
      </c>
      <c r="N12" s="532">
        <f t="shared" si="3"/>
        <v>-0.0100000000000193</v>
      </c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</row>
    <row r="13" s="518" customFormat="1" ht="24.75" customHeight="1" spans="1:50">
      <c r="A13" s="468" t="s">
        <v>56</v>
      </c>
      <c r="B13" s="552">
        <v>16</v>
      </c>
      <c r="C13" s="552">
        <v>17</v>
      </c>
      <c r="D13" s="552">
        <v>20</v>
      </c>
      <c r="E13" s="552">
        <v>12</v>
      </c>
      <c r="F13" s="552">
        <v>15</v>
      </c>
      <c r="G13" s="552">
        <v>13</v>
      </c>
      <c r="H13" s="552">
        <v>80</v>
      </c>
      <c r="I13" s="552">
        <f t="shared" si="0"/>
        <v>173</v>
      </c>
      <c r="J13" s="552">
        <v>35.19</v>
      </c>
      <c r="K13" s="563"/>
      <c r="L13" s="564">
        <f t="shared" si="1"/>
        <v>137.81</v>
      </c>
      <c r="M13" s="565">
        <f t="shared" si="2"/>
        <v>-29.44</v>
      </c>
      <c r="N13" s="532">
        <f t="shared" si="3"/>
        <v>-4.07999999999998</v>
      </c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</row>
    <row r="14" s="518" customFormat="1" ht="24.75" customHeight="1" spans="1:50">
      <c r="A14" s="481" t="s">
        <v>81</v>
      </c>
      <c r="B14" s="552">
        <v>19</v>
      </c>
      <c r="C14" s="552">
        <v>16</v>
      </c>
      <c r="D14" s="552">
        <v>8</v>
      </c>
      <c r="E14" s="552">
        <v>17</v>
      </c>
      <c r="F14" s="552">
        <v>15</v>
      </c>
      <c r="G14" s="552">
        <v>18</v>
      </c>
      <c r="H14" s="552">
        <v>80</v>
      </c>
      <c r="I14" s="552">
        <f t="shared" si="0"/>
        <v>173</v>
      </c>
      <c r="J14" s="552">
        <v>35.9</v>
      </c>
      <c r="K14" s="563"/>
      <c r="L14" s="564">
        <f t="shared" si="1"/>
        <v>137.1</v>
      </c>
      <c r="M14" s="565">
        <f t="shared" si="2"/>
        <v>-30.15</v>
      </c>
      <c r="N14" s="532">
        <f t="shared" si="3"/>
        <v>-0.710000000000008</v>
      </c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</row>
    <row r="15" s="518" customFormat="1" ht="24.75" customHeight="1" spans="1:50">
      <c r="A15" s="554" t="s">
        <v>62</v>
      </c>
      <c r="B15" s="552">
        <v>17</v>
      </c>
      <c r="C15" s="552">
        <v>19</v>
      </c>
      <c r="D15" s="552">
        <v>18</v>
      </c>
      <c r="E15" s="552">
        <v>9</v>
      </c>
      <c r="F15" s="552">
        <v>17</v>
      </c>
      <c r="G15" s="552">
        <v>13</v>
      </c>
      <c r="H15" s="552">
        <v>80</v>
      </c>
      <c r="I15" s="552">
        <f t="shared" si="0"/>
        <v>173</v>
      </c>
      <c r="J15" s="552">
        <v>41.82</v>
      </c>
      <c r="K15" s="563"/>
      <c r="L15" s="564">
        <f t="shared" si="1"/>
        <v>131.18</v>
      </c>
      <c r="M15" s="565">
        <f t="shared" si="2"/>
        <v>-36.07</v>
      </c>
      <c r="N15" s="532">
        <f t="shared" si="3"/>
        <v>-5.91999999999999</v>
      </c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</row>
    <row r="16" s="518" customFormat="1" ht="24.75" customHeight="1" spans="1:50">
      <c r="A16" s="468" t="s">
        <v>79</v>
      </c>
      <c r="B16" s="552">
        <v>12</v>
      </c>
      <c r="C16" s="552">
        <v>17</v>
      </c>
      <c r="D16" s="552">
        <v>9</v>
      </c>
      <c r="E16" s="552">
        <v>8</v>
      </c>
      <c r="F16" s="552">
        <v>13</v>
      </c>
      <c r="G16" s="552">
        <v>14</v>
      </c>
      <c r="H16" s="552">
        <v>80</v>
      </c>
      <c r="I16" s="552">
        <f t="shared" si="0"/>
        <v>153</v>
      </c>
      <c r="J16" s="552">
        <v>26.34</v>
      </c>
      <c r="K16" s="563"/>
      <c r="L16" s="564">
        <f t="shared" si="1"/>
        <v>126.66</v>
      </c>
      <c r="M16" s="565">
        <f t="shared" si="2"/>
        <v>-40.59</v>
      </c>
      <c r="N16" s="532">
        <f t="shared" si="3"/>
        <v>-4.52000000000001</v>
      </c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</row>
    <row r="17" s="518" customFormat="1" ht="24.75" customHeight="1" spans="1:50">
      <c r="A17" s="481" t="s">
        <v>77</v>
      </c>
      <c r="B17" s="552">
        <v>9</v>
      </c>
      <c r="C17" s="552">
        <v>16</v>
      </c>
      <c r="D17" s="552">
        <v>10</v>
      </c>
      <c r="E17" s="552">
        <v>20</v>
      </c>
      <c r="F17" s="552">
        <v>18</v>
      </c>
      <c r="G17" s="552">
        <v>19</v>
      </c>
      <c r="H17" s="552">
        <v>80</v>
      </c>
      <c r="I17" s="552">
        <f t="shared" si="0"/>
        <v>172</v>
      </c>
      <c r="J17" s="552">
        <v>47.77</v>
      </c>
      <c r="K17" s="563"/>
      <c r="L17" s="564">
        <f t="shared" si="1"/>
        <v>124.23</v>
      </c>
      <c r="M17" s="565">
        <f t="shared" si="2"/>
        <v>-43.02</v>
      </c>
      <c r="N17" s="532">
        <f t="shared" si="3"/>
        <v>-2.43000000000001</v>
      </c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</row>
    <row r="18" s="518" customFormat="1" ht="24.75" customHeight="1" spans="1:50">
      <c r="A18" s="481" t="s">
        <v>89</v>
      </c>
      <c r="B18" s="552">
        <v>19</v>
      </c>
      <c r="C18" s="552">
        <v>14</v>
      </c>
      <c r="D18" s="552">
        <v>20</v>
      </c>
      <c r="E18" s="552">
        <v>11</v>
      </c>
      <c r="F18" s="552">
        <v>6</v>
      </c>
      <c r="G18" s="552">
        <v>15</v>
      </c>
      <c r="H18" s="552">
        <v>80</v>
      </c>
      <c r="I18" s="552">
        <f t="shared" si="0"/>
        <v>165</v>
      </c>
      <c r="J18" s="552">
        <v>69.48</v>
      </c>
      <c r="K18" s="563"/>
      <c r="L18" s="564">
        <f t="shared" si="1"/>
        <v>95.52</v>
      </c>
      <c r="M18" s="565">
        <f t="shared" si="2"/>
        <v>-71.73</v>
      </c>
      <c r="N18" s="532">
        <f t="shared" si="3"/>
        <v>-28.71</v>
      </c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</row>
    <row r="19" s="518" customFormat="1" ht="24.75" customHeight="1" spans="1:50">
      <c r="A19" s="481" t="s">
        <v>87</v>
      </c>
      <c r="B19" s="552">
        <v>8</v>
      </c>
      <c r="C19" s="552">
        <v>6</v>
      </c>
      <c r="D19" s="552">
        <v>18</v>
      </c>
      <c r="E19" s="552">
        <v>15</v>
      </c>
      <c r="F19" s="552">
        <v>17</v>
      </c>
      <c r="G19" s="552">
        <v>15</v>
      </c>
      <c r="H19" s="552">
        <v>80</v>
      </c>
      <c r="I19" s="552">
        <f t="shared" si="0"/>
        <v>159</v>
      </c>
      <c r="J19" s="552">
        <v>71.29</v>
      </c>
      <c r="K19" s="563"/>
      <c r="L19" s="564">
        <f t="shared" si="1"/>
        <v>87.71</v>
      </c>
      <c r="M19" s="565">
        <f t="shared" si="2"/>
        <v>-79.54</v>
      </c>
      <c r="N19" s="532">
        <f t="shared" si="3"/>
        <v>-7.81</v>
      </c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</row>
    <row r="20" s="518" customFormat="1" ht="24.75" customHeight="1" spans="1:50">
      <c r="A20" s="481" t="s">
        <v>97</v>
      </c>
      <c r="B20" s="552">
        <v>16</v>
      </c>
      <c r="C20" s="552">
        <v>0</v>
      </c>
      <c r="D20" s="552">
        <v>9</v>
      </c>
      <c r="E20" s="552">
        <v>1</v>
      </c>
      <c r="F20" s="552">
        <v>8</v>
      </c>
      <c r="G20" s="552">
        <v>0</v>
      </c>
      <c r="H20" s="552">
        <v>80</v>
      </c>
      <c r="I20" s="552">
        <f t="shared" si="0"/>
        <v>114</v>
      </c>
      <c r="J20" s="552">
        <v>45.69</v>
      </c>
      <c r="K20" s="563"/>
      <c r="L20" s="564">
        <f t="shared" si="1"/>
        <v>68.31</v>
      </c>
      <c r="M20" s="565">
        <f t="shared" si="2"/>
        <v>-98.94</v>
      </c>
      <c r="N20" s="532">
        <f t="shared" si="3"/>
        <v>-19.4</v>
      </c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</row>
    <row r="21" s="518" customFormat="1" ht="24.75" customHeight="1" spans="1:50">
      <c r="A21" s="481" t="s">
        <v>94</v>
      </c>
      <c r="B21" s="552">
        <v>10</v>
      </c>
      <c r="C21" s="552">
        <v>11</v>
      </c>
      <c r="D21" s="552">
        <v>17</v>
      </c>
      <c r="E21" s="552">
        <v>10</v>
      </c>
      <c r="F21" s="552">
        <v>0</v>
      </c>
      <c r="G21" s="552">
        <v>15</v>
      </c>
      <c r="H21" s="552">
        <v>80</v>
      </c>
      <c r="I21" s="552">
        <f t="shared" si="0"/>
        <v>143</v>
      </c>
      <c r="J21" s="552">
        <v>81.16</v>
      </c>
      <c r="K21" s="563"/>
      <c r="L21" s="564">
        <f t="shared" si="1"/>
        <v>61.84</v>
      </c>
      <c r="M21" s="565">
        <f t="shared" si="2"/>
        <v>-105.41</v>
      </c>
      <c r="N21" s="532">
        <f t="shared" si="3"/>
        <v>-6.47</v>
      </c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</row>
    <row r="22" s="518" customFormat="1" ht="24.75" customHeight="1" spans="1:50">
      <c r="A22" s="555" t="s">
        <v>91</v>
      </c>
      <c r="B22" s="552">
        <v>9</v>
      </c>
      <c r="C22" s="552">
        <v>0</v>
      </c>
      <c r="D22" s="552">
        <v>3</v>
      </c>
      <c r="E22" s="552">
        <v>0</v>
      </c>
      <c r="F22" s="552">
        <v>5</v>
      </c>
      <c r="G22" s="552">
        <v>0</v>
      </c>
      <c r="H22" s="552">
        <v>80</v>
      </c>
      <c r="I22" s="552">
        <f t="shared" si="0"/>
        <v>97</v>
      </c>
      <c r="J22" s="552">
        <v>46.92</v>
      </c>
      <c r="K22" s="563"/>
      <c r="L22" s="564">
        <f t="shared" si="1"/>
        <v>50.08</v>
      </c>
      <c r="M22" s="565">
        <f t="shared" si="2"/>
        <v>-117.17</v>
      </c>
      <c r="N22" s="532">
        <f t="shared" si="3"/>
        <v>-11.76</v>
      </c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</row>
    <row r="23" s="518" customFormat="1" ht="24.75" customHeight="1" spans="1:50">
      <c r="A23" s="555" t="s">
        <v>99</v>
      </c>
      <c r="B23" s="552">
        <v>21</v>
      </c>
      <c r="C23" s="552">
        <v>0</v>
      </c>
      <c r="D23" s="552">
        <v>5</v>
      </c>
      <c r="E23" s="552">
        <v>0</v>
      </c>
      <c r="F23" s="552">
        <v>6</v>
      </c>
      <c r="G23" s="552">
        <v>8</v>
      </c>
      <c r="H23" s="552">
        <v>80</v>
      </c>
      <c r="I23" s="552">
        <f t="shared" si="0"/>
        <v>120</v>
      </c>
      <c r="J23" s="552">
        <v>71.74</v>
      </c>
      <c r="K23" s="563"/>
      <c r="L23" s="564">
        <f t="shared" si="1"/>
        <v>48.26</v>
      </c>
      <c r="M23" s="565">
        <f t="shared" si="2"/>
        <v>-118.99</v>
      </c>
      <c r="N23" s="532">
        <f t="shared" si="3"/>
        <v>-1.81999999999999</v>
      </c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</row>
    <row r="24" s="518" customFormat="1" ht="24.75" customHeight="1" spans="1:50">
      <c r="A24" s="556"/>
      <c r="B24" s="552"/>
      <c r="C24" s="552"/>
      <c r="D24" s="552"/>
      <c r="E24" s="552"/>
      <c r="F24" s="552"/>
      <c r="G24" s="552"/>
      <c r="H24" s="552"/>
      <c r="I24" s="552">
        <f t="shared" si="0"/>
        <v>0</v>
      </c>
      <c r="J24" s="552"/>
      <c r="K24" s="563"/>
      <c r="L24" s="564">
        <f t="shared" si="1"/>
        <v>0</v>
      </c>
      <c r="M24" s="565">
        <f t="shared" si="2"/>
        <v>-167.25</v>
      </c>
      <c r="N24" s="532">
        <f t="shared" si="3"/>
        <v>-48.26</v>
      </c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</row>
    <row r="25" s="518" customFormat="1" ht="24.75" customHeight="1" spans="1:50">
      <c r="A25" s="556"/>
      <c r="B25" s="552"/>
      <c r="C25" s="552"/>
      <c r="D25" s="552"/>
      <c r="E25" s="552"/>
      <c r="F25" s="552"/>
      <c r="G25" s="552"/>
      <c r="H25" s="552"/>
      <c r="I25" s="552">
        <f t="shared" si="0"/>
        <v>0</v>
      </c>
      <c r="J25" s="552"/>
      <c r="K25" s="563"/>
      <c r="L25" s="564">
        <f t="shared" si="1"/>
        <v>0</v>
      </c>
      <c r="M25" s="565">
        <f t="shared" si="2"/>
        <v>-167.25</v>
      </c>
      <c r="N25" s="532">
        <f>L25-L23</f>
        <v>-48.26</v>
      </c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</row>
    <row r="26" ht="24" customHeight="1" spans="1:12">
      <c r="A26" s="570"/>
      <c r="B26" s="571"/>
      <c r="C26" s="571"/>
      <c r="D26" s="571"/>
      <c r="E26" s="571"/>
      <c r="F26" s="571"/>
      <c r="G26" s="571"/>
      <c r="H26" s="571"/>
      <c r="I26" s="552">
        <f t="shared" si="0"/>
        <v>0</v>
      </c>
      <c r="J26" s="552"/>
      <c r="K26" s="563"/>
      <c r="L26" s="564">
        <f t="shared" si="1"/>
        <v>0</v>
      </c>
    </row>
    <row r="27" s="518" customFormat="1" ht="24.75" customHeight="1" spans="1:50">
      <c r="A27" s="572"/>
      <c r="B27" s="552"/>
      <c r="C27" s="552"/>
      <c r="D27" s="552"/>
      <c r="E27" s="552"/>
      <c r="F27" s="552"/>
      <c r="G27" s="552"/>
      <c r="H27" s="552"/>
      <c r="I27" s="552">
        <f t="shared" ref="I27:I42" si="4">SUM(B27:H27)</f>
        <v>0</v>
      </c>
      <c r="J27" s="552"/>
      <c r="K27" s="563"/>
      <c r="L27" s="564">
        <f t="shared" ref="L27:L42" si="5">I27-J27-K27</f>
        <v>0</v>
      </c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</row>
    <row r="28" s="518" customFormat="1" ht="24.75" customHeight="1" spans="1:50">
      <c r="A28" s="573"/>
      <c r="B28" s="559"/>
      <c r="C28" s="559"/>
      <c r="D28" s="559"/>
      <c r="E28" s="559"/>
      <c r="F28" s="559"/>
      <c r="G28" s="559"/>
      <c r="H28" s="571"/>
      <c r="I28" s="552">
        <f t="shared" si="4"/>
        <v>0</v>
      </c>
      <c r="J28" s="571"/>
      <c r="K28" s="577"/>
      <c r="L28" s="564">
        <f t="shared" si="5"/>
        <v>0</v>
      </c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</row>
    <row r="29" s="518" customFormat="1" ht="24.75" customHeight="1" spans="1:50">
      <c r="A29" s="573"/>
      <c r="B29" s="559"/>
      <c r="C29" s="559"/>
      <c r="D29" s="559"/>
      <c r="E29" s="559"/>
      <c r="F29" s="559"/>
      <c r="G29" s="559"/>
      <c r="H29" s="571"/>
      <c r="I29" s="552">
        <f t="shared" si="4"/>
        <v>0</v>
      </c>
      <c r="J29" s="571"/>
      <c r="K29" s="577"/>
      <c r="L29" s="564">
        <f t="shared" si="5"/>
        <v>0</v>
      </c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</row>
    <row r="30" s="518" customFormat="1" ht="24.75" customHeight="1" spans="1:50">
      <c r="A30" s="573"/>
      <c r="B30" s="559"/>
      <c r="C30" s="559"/>
      <c r="D30" s="559"/>
      <c r="E30" s="559"/>
      <c r="F30" s="559"/>
      <c r="G30" s="559"/>
      <c r="H30" s="571"/>
      <c r="I30" s="552">
        <f t="shared" si="4"/>
        <v>0</v>
      </c>
      <c r="J30" s="571"/>
      <c r="K30" s="577"/>
      <c r="L30" s="564">
        <f t="shared" si="5"/>
        <v>0</v>
      </c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</row>
    <row r="31" s="518" customFormat="1" ht="24.75" customHeight="1" spans="1:50">
      <c r="A31" s="558"/>
      <c r="B31" s="559"/>
      <c r="C31" s="559"/>
      <c r="D31" s="559"/>
      <c r="E31" s="559"/>
      <c r="F31" s="559"/>
      <c r="G31" s="559"/>
      <c r="H31" s="571"/>
      <c r="I31" s="552">
        <f t="shared" si="4"/>
        <v>0</v>
      </c>
      <c r="J31" s="571"/>
      <c r="K31" s="577"/>
      <c r="L31" s="564">
        <f t="shared" si="5"/>
        <v>0</v>
      </c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</row>
    <row r="32" s="518" customFormat="1" ht="18" spans="1:50">
      <c r="A32" s="558"/>
      <c r="B32" s="559"/>
      <c r="C32" s="559"/>
      <c r="D32" s="559"/>
      <c r="E32" s="559"/>
      <c r="F32" s="559"/>
      <c r="G32" s="559"/>
      <c r="H32" s="571"/>
      <c r="I32" s="552">
        <f t="shared" si="4"/>
        <v>0</v>
      </c>
      <c r="J32" s="571"/>
      <c r="K32" s="577"/>
      <c r="L32" s="564">
        <f t="shared" si="5"/>
        <v>0</v>
      </c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</row>
    <row r="33" s="518" customFormat="1" ht="18" spans="1:50">
      <c r="A33" s="558"/>
      <c r="B33" s="559"/>
      <c r="C33" s="559"/>
      <c r="D33" s="559"/>
      <c r="E33" s="559"/>
      <c r="F33" s="559"/>
      <c r="G33" s="559"/>
      <c r="H33" s="571"/>
      <c r="I33" s="552">
        <f t="shared" si="4"/>
        <v>0</v>
      </c>
      <c r="J33" s="571"/>
      <c r="K33" s="577"/>
      <c r="L33" s="564">
        <f t="shared" si="5"/>
        <v>0</v>
      </c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</row>
    <row r="34" s="518" customFormat="1" ht="18" spans="1:50">
      <c r="A34" s="558"/>
      <c r="B34" s="559"/>
      <c r="C34" s="559"/>
      <c r="D34" s="559"/>
      <c r="E34" s="559"/>
      <c r="F34" s="559"/>
      <c r="G34" s="559"/>
      <c r="H34" s="571"/>
      <c r="I34" s="552">
        <f t="shared" si="4"/>
        <v>0</v>
      </c>
      <c r="J34" s="571"/>
      <c r="K34" s="577"/>
      <c r="L34" s="564">
        <f t="shared" si="5"/>
        <v>0</v>
      </c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</row>
    <row r="35" s="518" customFormat="1" ht="18" spans="1:50">
      <c r="A35" s="558"/>
      <c r="B35" s="559"/>
      <c r="C35" s="559"/>
      <c r="D35" s="559"/>
      <c r="E35" s="559"/>
      <c r="F35" s="559"/>
      <c r="G35" s="559"/>
      <c r="H35" s="571"/>
      <c r="I35" s="552">
        <f t="shared" si="4"/>
        <v>0</v>
      </c>
      <c r="J35" s="571"/>
      <c r="K35" s="577"/>
      <c r="L35" s="564">
        <f t="shared" si="5"/>
        <v>0</v>
      </c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</row>
    <row r="36" s="518" customFormat="1" ht="18" spans="1:50">
      <c r="A36" s="558"/>
      <c r="B36" s="559"/>
      <c r="C36" s="559"/>
      <c r="D36" s="559"/>
      <c r="E36" s="559"/>
      <c r="F36" s="559"/>
      <c r="G36" s="559"/>
      <c r="H36" s="571"/>
      <c r="I36" s="552">
        <f t="shared" si="4"/>
        <v>0</v>
      </c>
      <c r="J36" s="571"/>
      <c r="K36" s="577"/>
      <c r="L36" s="564">
        <f t="shared" si="5"/>
        <v>0</v>
      </c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</row>
    <row r="37" s="518" customFormat="1" ht="18" spans="1:50">
      <c r="A37" s="558"/>
      <c r="B37" s="559"/>
      <c r="C37" s="559"/>
      <c r="D37" s="559"/>
      <c r="E37" s="559"/>
      <c r="F37" s="559"/>
      <c r="G37" s="559"/>
      <c r="H37" s="571"/>
      <c r="I37" s="552">
        <f t="shared" si="4"/>
        <v>0</v>
      </c>
      <c r="J37" s="571"/>
      <c r="K37" s="577"/>
      <c r="L37" s="564">
        <f t="shared" si="5"/>
        <v>0</v>
      </c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</row>
    <row r="38" s="518" customFormat="1" ht="18" spans="1:50">
      <c r="A38" s="558"/>
      <c r="B38" s="559"/>
      <c r="C38" s="559"/>
      <c r="D38" s="559"/>
      <c r="E38" s="559"/>
      <c r="F38" s="559"/>
      <c r="G38" s="559"/>
      <c r="H38" s="571"/>
      <c r="I38" s="552">
        <f t="shared" si="4"/>
        <v>0</v>
      </c>
      <c r="J38" s="571"/>
      <c r="K38" s="577"/>
      <c r="L38" s="564">
        <f t="shared" si="5"/>
        <v>0</v>
      </c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</row>
    <row r="39" s="518" customFormat="1" ht="18" spans="1:50">
      <c r="A39" s="558"/>
      <c r="B39" s="559"/>
      <c r="C39" s="559"/>
      <c r="D39" s="559"/>
      <c r="E39" s="559"/>
      <c r="F39" s="559"/>
      <c r="G39" s="559"/>
      <c r="H39" s="571"/>
      <c r="I39" s="552">
        <f t="shared" si="4"/>
        <v>0</v>
      </c>
      <c r="J39" s="571"/>
      <c r="K39" s="577"/>
      <c r="L39" s="564">
        <f t="shared" si="5"/>
        <v>0</v>
      </c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</row>
    <row r="40" s="518" customFormat="1" ht="18" spans="1:50">
      <c r="A40" s="558"/>
      <c r="B40" s="559"/>
      <c r="C40" s="559"/>
      <c r="D40" s="559"/>
      <c r="E40" s="559"/>
      <c r="F40" s="559"/>
      <c r="G40" s="559"/>
      <c r="H40" s="571"/>
      <c r="I40" s="552">
        <f t="shared" si="4"/>
        <v>0</v>
      </c>
      <c r="J40" s="571"/>
      <c r="K40" s="577"/>
      <c r="L40" s="564">
        <f t="shared" si="5"/>
        <v>0</v>
      </c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</row>
    <row r="41" s="518" customFormat="1" ht="18" spans="1:50">
      <c r="A41" s="558"/>
      <c r="B41" s="559"/>
      <c r="C41" s="559"/>
      <c r="D41" s="559"/>
      <c r="E41" s="559"/>
      <c r="F41" s="559"/>
      <c r="G41" s="559"/>
      <c r="H41" s="571"/>
      <c r="I41" s="552">
        <f t="shared" si="4"/>
        <v>0</v>
      </c>
      <c r="J41" s="571"/>
      <c r="K41" s="577"/>
      <c r="L41" s="564">
        <f t="shared" si="5"/>
        <v>0</v>
      </c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</row>
    <row r="42" s="518" customFormat="1" ht="18" spans="1:50">
      <c r="A42" s="558"/>
      <c r="B42" s="559"/>
      <c r="C42" s="559"/>
      <c r="D42" s="559"/>
      <c r="E42" s="559"/>
      <c r="F42" s="559"/>
      <c r="G42" s="559"/>
      <c r="H42" s="571"/>
      <c r="I42" s="552">
        <f t="shared" si="4"/>
        <v>0</v>
      </c>
      <c r="J42" s="571"/>
      <c r="K42" s="577"/>
      <c r="L42" s="564">
        <f t="shared" si="5"/>
        <v>0</v>
      </c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</row>
    <row r="43" s="518" customFormat="1" ht="15" spans="1:50">
      <c r="A43" s="530"/>
      <c r="B43" s="530"/>
      <c r="C43" s="530"/>
      <c r="D43" s="530"/>
      <c r="E43" s="530"/>
      <c r="F43" s="530"/>
      <c r="G43" s="530"/>
      <c r="H43" s="532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</row>
    <row r="44" s="518" customFormat="1" ht="15" spans="1:50">
      <c r="A44" s="530"/>
      <c r="B44" s="530"/>
      <c r="C44" s="530"/>
      <c r="D44" s="530"/>
      <c r="E44" s="530"/>
      <c r="F44" s="530"/>
      <c r="G44" s="530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</row>
    <row r="45" s="518" customFormat="1" ht="15" spans="1:50">
      <c r="A45" s="530"/>
      <c r="B45" s="530"/>
      <c r="C45" s="530"/>
      <c r="D45" s="530"/>
      <c r="E45" s="530"/>
      <c r="F45" s="530"/>
      <c r="G45" s="530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</row>
    <row r="46" s="518" customFormat="1" ht="15" spans="1:50">
      <c r="A46" s="530"/>
      <c r="B46" s="530"/>
      <c r="C46" s="530"/>
      <c r="D46" s="530"/>
      <c r="E46" s="530"/>
      <c r="F46" s="530"/>
      <c r="G46" s="530"/>
      <c r="H46" s="532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</row>
    <row r="47" s="518" customFormat="1" ht="15" spans="1:50">
      <c r="A47" s="530"/>
      <c r="B47" s="530"/>
      <c r="C47" s="530"/>
      <c r="D47" s="530"/>
      <c r="E47" s="530"/>
      <c r="F47" s="530"/>
      <c r="G47" s="530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</row>
    <row r="48" s="518" customFormat="1" ht="15" spans="1:50">
      <c r="A48" s="530"/>
      <c r="B48" s="530"/>
      <c r="C48" s="530"/>
      <c r="D48" s="530"/>
      <c r="E48" s="530"/>
      <c r="F48" s="530"/>
      <c r="G48" s="530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</row>
    <row r="49" s="518" customFormat="1" ht="15" spans="1:50">
      <c r="A49" s="530"/>
      <c r="B49" s="530"/>
      <c r="C49" s="530"/>
      <c r="D49" s="530"/>
      <c r="E49" s="530"/>
      <c r="F49" s="530"/>
      <c r="G49" s="530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</row>
    <row r="50" s="518" customFormat="1" ht="15" spans="1:50">
      <c r="A50" s="530"/>
      <c r="B50" s="530"/>
      <c r="C50" s="530"/>
      <c r="D50" s="530"/>
      <c r="E50" s="530"/>
      <c r="F50" s="530"/>
      <c r="G50" s="530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</row>
    <row r="51" s="518" customFormat="1" ht="15" spans="1:50">
      <c r="A51" s="530"/>
      <c r="B51" s="530"/>
      <c r="C51" s="530"/>
      <c r="D51" s="530"/>
      <c r="E51" s="530"/>
      <c r="F51" s="530"/>
      <c r="G51" s="530"/>
      <c r="H51" s="532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</row>
    <row r="52" s="518" customFormat="1" ht="15" spans="1:50">
      <c r="A52" s="530"/>
      <c r="B52" s="530"/>
      <c r="C52" s="530"/>
      <c r="D52" s="530"/>
      <c r="E52" s="530"/>
      <c r="F52" s="530"/>
      <c r="G52" s="530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</row>
    <row r="53" s="518" customFormat="1" ht="15" spans="1:50">
      <c r="A53" s="530"/>
      <c r="B53" s="530"/>
      <c r="C53" s="530"/>
      <c r="D53" s="530"/>
      <c r="E53" s="530"/>
      <c r="F53" s="530"/>
      <c r="G53" s="530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</row>
    <row r="54" s="518" customFormat="1" ht="15" spans="1:50">
      <c r="A54" s="530"/>
      <c r="B54" s="530"/>
      <c r="C54" s="530"/>
      <c r="D54" s="530"/>
      <c r="E54" s="530"/>
      <c r="F54" s="530"/>
      <c r="G54" s="530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</row>
    <row r="55" s="518" customFormat="1" ht="15" spans="1:50">
      <c r="A55" s="530"/>
      <c r="B55" s="530"/>
      <c r="C55" s="530"/>
      <c r="D55" s="530"/>
      <c r="E55" s="530"/>
      <c r="F55" s="530"/>
      <c r="G55" s="530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</row>
    <row r="56" s="518" customFormat="1" ht="15" spans="1:50">
      <c r="A56" s="530"/>
      <c r="B56" s="530"/>
      <c r="C56" s="530"/>
      <c r="D56" s="530"/>
      <c r="E56" s="530"/>
      <c r="F56" s="530"/>
      <c r="G56" s="530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</row>
    <row r="57" s="518" customFormat="1" ht="15" spans="1:50">
      <c r="A57" s="530"/>
      <c r="B57" s="530"/>
      <c r="C57" s="530"/>
      <c r="D57" s="530"/>
      <c r="E57" s="530"/>
      <c r="F57" s="530"/>
      <c r="G57" s="530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</row>
    <row r="58" s="518" customFormat="1" ht="15" spans="1:50">
      <c r="A58" s="530"/>
      <c r="B58" s="530"/>
      <c r="C58" s="530"/>
      <c r="D58" s="530"/>
      <c r="E58" s="530"/>
      <c r="F58" s="530"/>
      <c r="G58" s="530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</row>
    <row r="59" s="518" customFormat="1" ht="15" spans="1:50">
      <c r="A59" s="530"/>
      <c r="B59" s="530"/>
      <c r="C59" s="530"/>
      <c r="D59" s="530"/>
      <c r="E59" s="530"/>
      <c r="F59" s="530"/>
      <c r="G59" s="530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532"/>
    </row>
    <row r="60" s="518" customFormat="1" ht="15" spans="1:50">
      <c r="A60" s="530"/>
      <c r="B60" s="530"/>
      <c r="C60" s="530"/>
      <c r="D60" s="530"/>
      <c r="E60" s="530"/>
      <c r="F60" s="530"/>
      <c r="G60" s="530"/>
      <c r="H60" s="532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2"/>
      <c r="AW60" s="532"/>
      <c r="AX60" s="532"/>
    </row>
    <row r="61" s="518" customFormat="1" ht="15" spans="1:50">
      <c r="A61" s="530"/>
      <c r="B61" s="530"/>
      <c r="C61" s="530"/>
      <c r="D61" s="530"/>
      <c r="E61" s="530"/>
      <c r="F61" s="530"/>
      <c r="G61" s="530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</row>
    <row r="62" s="518" customFormat="1" ht="15" spans="1:50">
      <c r="A62" s="530"/>
      <c r="B62" s="530"/>
      <c r="C62" s="530"/>
      <c r="D62" s="530"/>
      <c r="E62" s="530"/>
      <c r="F62" s="530"/>
      <c r="G62" s="530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</row>
    <row r="63" s="518" customFormat="1" ht="15" spans="1:50">
      <c r="A63" s="530"/>
      <c r="B63" s="530"/>
      <c r="C63" s="530"/>
      <c r="D63" s="530"/>
      <c r="E63" s="530"/>
      <c r="F63" s="530"/>
      <c r="G63" s="530"/>
      <c r="H63" s="532"/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</row>
    <row r="64" s="518" customFormat="1" ht="15" spans="1:50">
      <c r="A64" s="530"/>
      <c r="B64" s="530"/>
      <c r="C64" s="530"/>
      <c r="D64" s="530"/>
      <c r="E64" s="530"/>
      <c r="F64" s="530"/>
      <c r="G64" s="530"/>
      <c r="H64" s="532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</row>
    <row r="65" s="518" customFormat="1" ht="15" spans="1:50">
      <c r="A65" s="530"/>
      <c r="B65" s="530"/>
      <c r="C65" s="530"/>
      <c r="D65" s="530"/>
      <c r="E65" s="530"/>
      <c r="F65" s="530"/>
      <c r="G65" s="530"/>
      <c r="H65" s="532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</row>
    <row r="66" s="518" customFormat="1" ht="15" spans="1:50">
      <c r="A66" s="530"/>
      <c r="B66" s="530"/>
      <c r="C66" s="530"/>
      <c r="D66" s="530"/>
      <c r="E66" s="530"/>
      <c r="F66" s="530"/>
      <c r="G66" s="530"/>
      <c r="H66" s="532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</row>
    <row r="67" s="518" customFormat="1" ht="15" spans="1:50">
      <c r="A67" s="530"/>
      <c r="B67" s="530"/>
      <c r="C67" s="530"/>
      <c r="D67" s="530"/>
      <c r="E67" s="530"/>
      <c r="F67" s="530"/>
      <c r="G67" s="530"/>
      <c r="H67" s="532"/>
      <c r="I67" s="532"/>
      <c r="J67" s="532"/>
      <c r="K67" s="532"/>
      <c r="L67" s="53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</row>
    <row r="68" s="518" customFormat="1" ht="15" spans="1:50">
      <c r="A68" s="530"/>
      <c r="B68" s="530"/>
      <c r="C68" s="530"/>
      <c r="D68" s="530"/>
      <c r="E68" s="530"/>
      <c r="F68" s="530"/>
      <c r="G68" s="530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</row>
    <row r="69" s="518" customFormat="1" ht="15" spans="1:50">
      <c r="A69" s="530"/>
      <c r="B69" s="530"/>
      <c r="C69" s="530"/>
      <c r="D69" s="530"/>
      <c r="E69" s="530"/>
      <c r="F69" s="530"/>
      <c r="G69" s="530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</row>
    <row r="70" s="518" customFormat="1" ht="15" spans="1:50">
      <c r="A70" s="530"/>
      <c r="B70" s="530"/>
      <c r="C70" s="530"/>
      <c r="D70" s="530"/>
      <c r="E70" s="530"/>
      <c r="F70" s="530"/>
      <c r="G70" s="530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/>
      <c r="AU70" s="532"/>
      <c r="AV70" s="532"/>
      <c r="AW70" s="532"/>
      <c r="AX70" s="532"/>
    </row>
    <row r="71" s="518" customFormat="1" ht="15" spans="1:50">
      <c r="A71" s="530"/>
      <c r="B71" s="530"/>
      <c r="C71" s="530"/>
      <c r="D71" s="530"/>
      <c r="E71" s="530"/>
      <c r="F71" s="530"/>
      <c r="G71" s="530"/>
      <c r="H71" s="532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/>
      <c r="AU71" s="532"/>
      <c r="AV71" s="532"/>
      <c r="AW71" s="532"/>
      <c r="AX71" s="532"/>
    </row>
    <row r="72" s="518" customFormat="1" ht="15" spans="1:50">
      <c r="A72" s="530"/>
      <c r="B72" s="530"/>
      <c r="C72" s="530"/>
      <c r="D72" s="530"/>
      <c r="E72" s="530"/>
      <c r="F72" s="530"/>
      <c r="G72" s="530"/>
      <c r="H72" s="532"/>
      <c r="I72" s="532"/>
      <c r="J72" s="532"/>
      <c r="K72" s="532"/>
      <c r="L72" s="532"/>
      <c r="M72" s="532"/>
      <c r="N72" s="532"/>
      <c r="O72" s="532"/>
      <c r="P72" s="532"/>
      <c r="Q72" s="532"/>
      <c r="R72" s="532"/>
      <c r="S72" s="532"/>
      <c r="T72" s="532"/>
      <c r="U72" s="532"/>
      <c r="V72" s="532"/>
      <c r="W72" s="532"/>
      <c r="X72" s="532"/>
      <c r="Y72" s="532"/>
      <c r="Z72" s="532"/>
      <c r="AA72" s="532"/>
      <c r="AB72" s="532"/>
      <c r="AC72" s="532"/>
      <c r="AD72" s="532"/>
      <c r="AE72" s="532"/>
      <c r="AF72" s="532"/>
      <c r="AG72" s="532"/>
      <c r="AH72" s="532"/>
      <c r="AI72" s="532"/>
      <c r="AJ72" s="532"/>
      <c r="AK72" s="532"/>
      <c r="AL72" s="532"/>
      <c r="AM72" s="532"/>
      <c r="AN72" s="532"/>
      <c r="AO72" s="532"/>
      <c r="AP72" s="532"/>
      <c r="AQ72" s="532"/>
      <c r="AR72" s="532"/>
      <c r="AS72" s="532"/>
      <c r="AT72" s="532"/>
      <c r="AU72" s="532"/>
      <c r="AV72" s="532"/>
      <c r="AW72" s="532"/>
      <c r="AX72" s="532"/>
    </row>
  </sheetData>
  <sheetProtection selectLockedCells="1" selectUnlockedCells="1"/>
  <sortState ref="A3:L23">
    <sortCondition ref="L3:L23" descending="1"/>
  </sortState>
  <mergeCells count="5">
    <mergeCell ref="B1:G1"/>
    <mergeCell ref="I1:I2"/>
    <mergeCell ref="J1:J2"/>
    <mergeCell ref="K1:K2"/>
    <mergeCell ref="L1:L2"/>
  </mergeCells>
  <printOptions horizontalCentered="1"/>
  <pageMargins left="0.196527777777778" right="0.235416666666667" top="0.905555555555556" bottom="0.384027777777778" header="0.590277777777778" footer="0.147916666666667"/>
  <pageSetup paperSize="9" orientation="portrait" horizontalDpi="300" verticalDpi="300"/>
  <headerFooter alignWithMargins="0" scaleWithDoc="0"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AZ71"/>
  <sheetViews>
    <sheetView view="pageBreakPreview" zoomScale="110" zoomScaleNormal="51" zoomScaleSheetLayoutView="110" workbookViewId="0">
      <selection activeCell="N20" sqref="N20"/>
    </sheetView>
  </sheetViews>
  <sheetFormatPr defaultColWidth="11.0571428571429" defaultRowHeight="12.75"/>
  <cols>
    <col min="1" max="1" width="22.7904761904762" customWidth="1"/>
    <col min="2" max="6" width="7.55238095238095" customWidth="1"/>
    <col min="7" max="9" width="9.30476190476191" customWidth="1"/>
    <col min="10" max="11" width="11.0571428571429" customWidth="1"/>
    <col min="12" max="12" width="11.0571428571429" style="544" customWidth="1"/>
    <col min="13" max="13" width="11.0571428571429" customWidth="1"/>
  </cols>
  <sheetData>
    <row r="1" ht="19.35" customHeight="1" spans="1:10">
      <c r="A1" s="545"/>
      <c r="B1" s="546" t="s">
        <v>106</v>
      </c>
      <c r="C1" s="546"/>
      <c r="D1" s="546"/>
      <c r="E1" s="546">
        <v>60</v>
      </c>
      <c r="F1" s="546" t="s">
        <v>119</v>
      </c>
      <c r="G1" s="547" t="s">
        <v>107</v>
      </c>
      <c r="H1" s="548" t="s">
        <v>108</v>
      </c>
      <c r="I1" s="560" t="s">
        <v>109</v>
      </c>
      <c r="J1" s="561" t="s">
        <v>110</v>
      </c>
    </row>
    <row r="2" s="518" customFormat="1" ht="18" spans="1:52">
      <c r="A2" s="549" t="s">
        <v>111</v>
      </c>
      <c r="B2" s="550" t="s">
        <v>112</v>
      </c>
      <c r="C2" s="550" t="s">
        <v>113</v>
      </c>
      <c r="D2" s="550" t="s">
        <v>114</v>
      </c>
      <c r="E2" s="550" t="s">
        <v>118</v>
      </c>
      <c r="F2" s="551" t="s">
        <v>120</v>
      </c>
      <c r="G2" s="547"/>
      <c r="H2" s="548"/>
      <c r="I2" s="560"/>
      <c r="J2" s="561"/>
      <c r="K2" s="532"/>
      <c r="L2" s="56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</row>
    <row r="3" s="518" customFormat="1" ht="24.75" customHeight="1" spans="1:52">
      <c r="A3" s="468" t="s">
        <v>68</v>
      </c>
      <c r="B3" s="552">
        <v>21</v>
      </c>
      <c r="C3" s="552">
        <v>18</v>
      </c>
      <c r="D3" s="552">
        <v>18</v>
      </c>
      <c r="E3" s="552">
        <v>60</v>
      </c>
      <c r="F3" s="552">
        <v>26</v>
      </c>
      <c r="G3" s="552">
        <f>SUM(B3:F3)</f>
        <v>143</v>
      </c>
      <c r="H3" s="553">
        <v>20.7</v>
      </c>
      <c r="I3" s="563"/>
      <c r="J3" s="564">
        <f>G3-H3-I3</f>
        <v>122.3</v>
      </c>
      <c r="K3" s="532"/>
      <c r="L3" s="56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</row>
    <row r="4" s="518" customFormat="1" ht="24.75" customHeight="1" spans="1:52">
      <c r="A4" s="481" t="s">
        <v>41</v>
      </c>
      <c r="B4" s="552">
        <v>17</v>
      </c>
      <c r="C4" s="552">
        <v>18</v>
      </c>
      <c r="D4" s="552">
        <v>20</v>
      </c>
      <c r="E4" s="552">
        <v>60</v>
      </c>
      <c r="F4" s="552">
        <v>25</v>
      </c>
      <c r="G4" s="552">
        <f>SUM(B4:F4)</f>
        <v>140</v>
      </c>
      <c r="H4" s="553">
        <v>18.48</v>
      </c>
      <c r="I4" s="563"/>
      <c r="J4" s="564">
        <f>G4-H4-I4</f>
        <v>121.52</v>
      </c>
      <c r="K4" s="565">
        <f t="shared" ref="K4:K25" si="0">J4-J$3</f>
        <v>-0.780000000000001</v>
      </c>
      <c r="L4" s="562">
        <f t="shared" ref="L4:L25" si="1">J4-J3</f>
        <v>-0.780000000000001</v>
      </c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  <c r="AY4" s="532"/>
      <c r="AZ4" s="532"/>
    </row>
    <row r="5" s="518" customFormat="1" ht="24.75" customHeight="1" spans="1:52">
      <c r="A5" s="481" t="s">
        <v>46</v>
      </c>
      <c r="B5" s="552">
        <v>20</v>
      </c>
      <c r="C5" s="552">
        <v>20</v>
      </c>
      <c r="D5" s="552">
        <v>19</v>
      </c>
      <c r="E5" s="552">
        <v>60</v>
      </c>
      <c r="F5" s="552">
        <v>18</v>
      </c>
      <c r="G5" s="552">
        <f t="shared" ref="G3:G41" si="2">SUM(B5:F5)</f>
        <v>137</v>
      </c>
      <c r="H5" s="553">
        <v>22.23</v>
      </c>
      <c r="I5" s="563"/>
      <c r="J5" s="564">
        <f t="shared" ref="J3:J41" si="3">G5-H5-I5</f>
        <v>114.77</v>
      </c>
      <c r="K5" s="565">
        <f t="shared" si="0"/>
        <v>-7.53</v>
      </c>
      <c r="L5" s="562">
        <f t="shared" si="1"/>
        <v>-6.75</v>
      </c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  <c r="AZ5" s="532"/>
    </row>
    <row r="6" s="518" customFormat="1" ht="24.75" customHeight="1" spans="1:52">
      <c r="A6" s="481" t="s">
        <v>34</v>
      </c>
      <c r="B6" s="552">
        <v>18</v>
      </c>
      <c r="C6" s="552">
        <v>21</v>
      </c>
      <c r="D6" s="552">
        <v>18</v>
      </c>
      <c r="E6" s="552">
        <v>60</v>
      </c>
      <c r="F6" s="552">
        <v>20</v>
      </c>
      <c r="G6" s="552">
        <f t="shared" si="2"/>
        <v>137</v>
      </c>
      <c r="H6" s="552">
        <v>26.14</v>
      </c>
      <c r="I6" s="563"/>
      <c r="J6" s="564">
        <f t="shared" si="3"/>
        <v>110.86</v>
      </c>
      <c r="K6" s="565">
        <f t="shared" si="0"/>
        <v>-11.44</v>
      </c>
      <c r="L6" s="562">
        <f t="shared" si="1"/>
        <v>-3.91</v>
      </c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</row>
    <row r="7" s="518" customFormat="1" ht="24.75" customHeight="1" spans="1:52">
      <c r="A7" s="468" t="s">
        <v>56</v>
      </c>
      <c r="B7" s="552">
        <v>20</v>
      </c>
      <c r="C7" s="552">
        <v>18</v>
      </c>
      <c r="D7" s="552">
        <v>20</v>
      </c>
      <c r="E7" s="552">
        <v>60</v>
      </c>
      <c r="F7" s="552">
        <v>25</v>
      </c>
      <c r="G7" s="552">
        <f t="shared" si="2"/>
        <v>143</v>
      </c>
      <c r="H7" s="553">
        <v>33.68</v>
      </c>
      <c r="I7" s="563"/>
      <c r="J7" s="564">
        <f t="shared" si="3"/>
        <v>109.32</v>
      </c>
      <c r="K7" s="565">
        <f t="shared" si="0"/>
        <v>-12.98</v>
      </c>
      <c r="L7" s="562">
        <f t="shared" si="1"/>
        <v>-1.54000000000001</v>
      </c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</row>
    <row r="8" s="518" customFormat="1" ht="24.75" customHeight="1" spans="1:52">
      <c r="A8" s="481" t="s">
        <v>59</v>
      </c>
      <c r="B8" s="552">
        <v>20</v>
      </c>
      <c r="C8" s="552">
        <v>20</v>
      </c>
      <c r="D8" s="552">
        <v>20</v>
      </c>
      <c r="E8" s="552">
        <v>60</v>
      </c>
      <c r="F8" s="552">
        <v>20</v>
      </c>
      <c r="G8" s="552">
        <f t="shared" si="2"/>
        <v>140</v>
      </c>
      <c r="H8" s="553">
        <v>31.02</v>
      </c>
      <c r="I8" s="563"/>
      <c r="J8" s="564">
        <f t="shared" si="3"/>
        <v>108.98</v>
      </c>
      <c r="K8" s="565">
        <f t="shared" si="0"/>
        <v>-13.32</v>
      </c>
      <c r="L8" s="562">
        <f t="shared" si="1"/>
        <v>-0.339999999999989</v>
      </c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</row>
    <row r="9" s="518" customFormat="1" ht="24.75" customHeight="1" spans="1:52">
      <c r="A9" s="481" t="s">
        <v>51</v>
      </c>
      <c r="B9" s="552">
        <v>18</v>
      </c>
      <c r="C9" s="552">
        <v>20</v>
      </c>
      <c r="D9" s="552">
        <v>19</v>
      </c>
      <c r="E9" s="552">
        <v>60</v>
      </c>
      <c r="F9" s="552">
        <v>15</v>
      </c>
      <c r="G9" s="552">
        <f t="shared" si="2"/>
        <v>132</v>
      </c>
      <c r="H9" s="552">
        <v>26.17</v>
      </c>
      <c r="I9" s="563"/>
      <c r="J9" s="564">
        <f t="shared" si="3"/>
        <v>105.83</v>
      </c>
      <c r="K9" s="565">
        <f t="shared" si="0"/>
        <v>-16.47</v>
      </c>
      <c r="L9" s="562">
        <f t="shared" si="1"/>
        <v>-3.15000000000001</v>
      </c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</row>
    <row r="10" s="518" customFormat="1" ht="24.75" customHeight="1" spans="1:52">
      <c r="A10" s="554" t="s">
        <v>62</v>
      </c>
      <c r="B10" s="552">
        <v>19</v>
      </c>
      <c r="C10" s="552">
        <v>20</v>
      </c>
      <c r="D10" s="552">
        <v>19</v>
      </c>
      <c r="E10" s="552">
        <v>60</v>
      </c>
      <c r="F10" s="552">
        <v>19</v>
      </c>
      <c r="G10" s="552">
        <f t="shared" si="2"/>
        <v>137</v>
      </c>
      <c r="H10" s="553">
        <v>33</v>
      </c>
      <c r="I10" s="563"/>
      <c r="J10" s="564">
        <f t="shared" si="3"/>
        <v>104</v>
      </c>
      <c r="K10" s="565">
        <f t="shared" si="0"/>
        <v>-18.3</v>
      </c>
      <c r="L10" s="562">
        <f t="shared" si="1"/>
        <v>-1.83</v>
      </c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</row>
    <row r="11" s="518" customFormat="1" ht="24.75" customHeight="1" spans="1:52">
      <c r="A11" s="554" t="s">
        <v>65</v>
      </c>
      <c r="B11" s="552">
        <v>20</v>
      </c>
      <c r="C11" s="552">
        <v>20</v>
      </c>
      <c r="D11" s="552">
        <v>20</v>
      </c>
      <c r="E11" s="552">
        <v>60</v>
      </c>
      <c r="F11" s="552">
        <v>0</v>
      </c>
      <c r="G11" s="552">
        <f t="shared" si="2"/>
        <v>120</v>
      </c>
      <c r="H11" s="553">
        <v>23.5</v>
      </c>
      <c r="I11" s="563"/>
      <c r="J11" s="564">
        <f t="shared" si="3"/>
        <v>96.5</v>
      </c>
      <c r="K11" s="565">
        <f t="shared" si="0"/>
        <v>-25.8</v>
      </c>
      <c r="L11" s="562">
        <f t="shared" si="1"/>
        <v>-7.5</v>
      </c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</row>
    <row r="12" s="518" customFormat="1" ht="24.75" customHeight="1" spans="1:52">
      <c r="A12" s="554" t="s">
        <v>71</v>
      </c>
      <c r="B12" s="552">
        <v>22</v>
      </c>
      <c r="C12" s="552">
        <v>19</v>
      </c>
      <c r="D12" s="552">
        <v>20</v>
      </c>
      <c r="E12" s="552">
        <v>60</v>
      </c>
      <c r="F12" s="552">
        <v>14</v>
      </c>
      <c r="G12" s="552">
        <f t="shared" si="2"/>
        <v>135</v>
      </c>
      <c r="H12" s="553">
        <v>41.13</v>
      </c>
      <c r="I12" s="563"/>
      <c r="J12" s="564">
        <f t="shared" si="3"/>
        <v>93.87</v>
      </c>
      <c r="K12" s="565">
        <f t="shared" si="0"/>
        <v>-28.43</v>
      </c>
      <c r="L12" s="562">
        <f t="shared" si="1"/>
        <v>-2.63</v>
      </c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</row>
    <row r="13" s="518" customFormat="1" ht="24.75" customHeight="1" spans="1:52">
      <c r="A13" s="481" t="s">
        <v>77</v>
      </c>
      <c r="B13" s="552">
        <v>19</v>
      </c>
      <c r="C13" s="552">
        <v>19</v>
      </c>
      <c r="D13" s="552">
        <v>18</v>
      </c>
      <c r="E13" s="552">
        <v>60</v>
      </c>
      <c r="F13" s="552">
        <v>7</v>
      </c>
      <c r="G13" s="552">
        <f t="shared" si="2"/>
        <v>123</v>
      </c>
      <c r="H13" s="553">
        <v>36.12</v>
      </c>
      <c r="I13" s="563"/>
      <c r="J13" s="564">
        <f t="shared" si="3"/>
        <v>86.88</v>
      </c>
      <c r="K13" s="565">
        <f t="shared" si="0"/>
        <v>-35.42</v>
      </c>
      <c r="L13" s="562">
        <f t="shared" si="1"/>
        <v>-6.99000000000001</v>
      </c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</row>
    <row r="14" s="518" customFormat="1" ht="24.75" customHeight="1" spans="1:52">
      <c r="A14" s="468" t="s">
        <v>79</v>
      </c>
      <c r="B14" s="552">
        <v>21</v>
      </c>
      <c r="C14" s="552">
        <v>18</v>
      </c>
      <c r="D14" s="552">
        <v>9</v>
      </c>
      <c r="E14" s="552">
        <v>60</v>
      </c>
      <c r="F14" s="552">
        <v>0</v>
      </c>
      <c r="G14" s="552">
        <f t="shared" si="2"/>
        <v>108</v>
      </c>
      <c r="H14" s="553">
        <v>26.61</v>
      </c>
      <c r="I14" s="563"/>
      <c r="J14" s="564">
        <f t="shared" si="3"/>
        <v>81.39</v>
      </c>
      <c r="K14" s="565">
        <f t="shared" si="0"/>
        <v>-40.91</v>
      </c>
      <c r="L14" s="562">
        <f t="shared" si="1"/>
        <v>-5.48999999999999</v>
      </c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</row>
    <row r="15" s="518" customFormat="1" ht="24.75" customHeight="1" spans="1:52">
      <c r="A15" s="481" t="s">
        <v>74</v>
      </c>
      <c r="B15" s="552">
        <v>18</v>
      </c>
      <c r="C15" s="552">
        <v>17</v>
      </c>
      <c r="D15" s="552">
        <v>10</v>
      </c>
      <c r="E15" s="552">
        <v>60</v>
      </c>
      <c r="F15" s="552">
        <v>0</v>
      </c>
      <c r="G15" s="552">
        <f t="shared" si="2"/>
        <v>105</v>
      </c>
      <c r="H15" s="553">
        <v>26.15</v>
      </c>
      <c r="I15" s="563"/>
      <c r="J15" s="564">
        <f t="shared" si="3"/>
        <v>78.85</v>
      </c>
      <c r="K15" s="565">
        <f t="shared" si="0"/>
        <v>-43.45</v>
      </c>
      <c r="L15" s="562">
        <f t="shared" si="1"/>
        <v>-2.54000000000001</v>
      </c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</row>
    <row r="16" s="518" customFormat="1" ht="24.75" customHeight="1" spans="1:52">
      <c r="A16" s="481" t="s">
        <v>81</v>
      </c>
      <c r="B16" s="552">
        <v>9</v>
      </c>
      <c r="C16" s="552">
        <v>19</v>
      </c>
      <c r="D16" s="552">
        <v>11</v>
      </c>
      <c r="E16" s="552">
        <v>60</v>
      </c>
      <c r="F16" s="552">
        <v>0</v>
      </c>
      <c r="G16" s="552">
        <f t="shared" si="2"/>
        <v>99</v>
      </c>
      <c r="H16" s="553">
        <v>28.91</v>
      </c>
      <c r="I16" s="563"/>
      <c r="J16" s="564">
        <f t="shared" si="3"/>
        <v>70.09</v>
      </c>
      <c r="K16" s="565">
        <f t="shared" si="0"/>
        <v>-52.21</v>
      </c>
      <c r="L16" s="562">
        <f t="shared" si="1"/>
        <v>-8.75999999999999</v>
      </c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</row>
    <row r="17" s="518" customFormat="1" ht="24.75" customHeight="1" spans="1:52">
      <c r="A17" s="481" t="s">
        <v>87</v>
      </c>
      <c r="B17" s="552">
        <v>10</v>
      </c>
      <c r="C17" s="552">
        <v>9</v>
      </c>
      <c r="D17" s="552">
        <v>9</v>
      </c>
      <c r="E17" s="552">
        <v>60</v>
      </c>
      <c r="F17" s="552">
        <v>0</v>
      </c>
      <c r="G17" s="552">
        <f t="shared" si="2"/>
        <v>88</v>
      </c>
      <c r="H17" s="553">
        <v>36.06</v>
      </c>
      <c r="I17" s="563"/>
      <c r="J17" s="564">
        <f t="shared" si="3"/>
        <v>51.94</v>
      </c>
      <c r="K17" s="565">
        <f t="shared" si="0"/>
        <v>-70.36</v>
      </c>
      <c r="L17" s="562">
        <f t="shared" si="1"/>
        <v>-18.15</v>
      </c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</row>
    <row r="18" s="518" customFormat="1" ht="24.75" customHeight="1" spans="1:52">
      <c r="A18" s="494" t="s">
        <v>84</v>
      </c>
      <c r="B18" s="552">
        <v>8</v>
      </c>
      <c r="C18" s="552">
        <v>8</v>
      </c>
      <c r="D18" s="552">
        <v>0</v>
      </c>
      <c r="E18" s="552">
        <v>60</v>
      </c>
      <c r="F18" s="552">
        <v>0</v>
      </c>
      <c r="G18" s="552">
        <f t="shared" si="2"/>
        <v>76</v>
      </c>
      <c r="H18" s="553">
        <v>27.12</v>
      </c>
      <c r="I18" s="563"/>
      <c r="J18" s="564">
        <f t="shared" si="3"/>
        <v>48.88</v>
      </c>
      <c r="K18" s="565">
        <f t="shared" si="0"/>
        <v>-73.42</v>
      </c>
      <c r="L18" s="562">
        <f t="shared" si="1"/>
        <v>-3.06</v>
      </c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</row>
    <row r="19" s="518" customFormat="1" ht="24.75" customHeight="1" spans="1:52">
      <c r="A19" s="481" t="s">
        <v>94</v>
      </c>
      <c r="B19" s="552">
        <v>18</v>
      </c>
      <c r="C19" s="552">
        <v>21</v>
      </c>
      <c r="D19" s="552">
        <v>11</v>
      </c>
      <c r="E19" s="552">
        <v>60</v>
      </c>
      <c r="F19" s="552">
        <v>0</v>
      </c>
      <c r="G19" s="552">
        <f t="shared" si="2"/>
        <v>110</v>
      </c>
      <c r="H19" s="552">
        <v>61.77</v>
      </c>
      <c r="I19" s="563"/>
      <c r="J19" s="564">
        <f t="shared" si="3"/>
        <v>48.23</v>
      </c>
      <c r="K19" s="565">
        <f t="shared" si="0"/>
        <v>-74.07</v>
      </c>
      <c r="L19" s="562">
        <f t="shared" si="1"/>
        <v>-0.649999999999999</v>
      </c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</row>
    <row r="20" s="518" customFormat="1" ht="24.75" customHeight="1" spans="1:52">
      <c r="A20" s="481" t="s">
        <v>89</v>
      </c>
      <c r="B20" s="552">
        <v>8</v>
      </c>
      <c r="C20" s="552">
        <v>8</v>
      </c>
      <c r="D20" s="552">
        <v>0</v>
      </c>
      <c r="E20" s="552">
        <v>60</v>
      </c>
      <c r="F20" s="552">
        <v>0</v>
      </c>
      <c r="G20" s="552">
        <f t="shared" si="2"/>
        <v>76</v>
      </c>
      <c r="H20" s="553">
        <v>38.03</v>
      </c>
      <c r="I20" s="563"/>
      <c r="J20" s="564">
        <f t="shared" si="3"/>
        <v>37.97</v>
      </c>
      <c r="K20" s="565">
        <f t="shared" si="0"/>
        <v>-84.33</v>
      </c>
      <c r="L20" s="562">
        <f t="shared" si="1"/>
        <v>-10.26</v>
      </c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</row>
    <row r="21" s="518" customFormat="1" ht="24.75" customHeight="1" spans="1:52">
      <c r="A21" s="481" t="s">
        <v>97</v>
      </c>
      <c r="B21" s="552">
        <v>8</v>
      </c>
      <c r="C21" s="552">
        <v>0</v>
      </c>
      <c r="D21" s="552">
        <v>0</v>
      </c>
      <c r="E21" s="552">
        <v>50</v>
      </c>
      <c r="F21" s="552">
        <v>0</v>
      </c>
      <c r="G21" s="552">
        <f t="shared" si="2"/>
        <v>58</v>
      </c>
      <c r="H21" s="553">
        <v>44.52</v>
      </c>
      <c r="I21" s="563"/>
      <c r="J21" s="564">
        <f t="shared" si="3"/>
        <v>13.48</v>
      </c>
      <c r="K21" s="565">
        <f t="shared" si="0"/>
        <v>-108.82</v>
      </c>
      <c r="L21" s="562">
        <f t="shared" si="1"/>
        <v>-24.49</v>
      </c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</row>
    <row r="22" s="518" customFormat="1" ht="24.75" customHeight="1" spans="1:52">
      <c r="A22" s="555" t="s">
        <v>91</v>
      </c>
      <c r="B22" s="552">
        <v>0</v>
      </c>
      <c r="C22" s="552">
        <v>0</v>
      </c>
      <c r="D22" s="552">
        <v>0</v>
      </c>
      <c r="E22" s="552">
        <v>50</v>
      </c>
      <c r="F22" s="552">
        <v>0</v>
      </c>
      <c r="G22" s="552">
        <f t="shared" si="2"/>
        <v>50</v>
      </c>
      <c r="H22" s="553">
        <v>43.26</v>
      </c>
      <c r="I22" s="563"/>
      <c r="J22" s="564">
        <f t="shared" si="3"/>
        <v>6.74</v>
      </c>
      <c r="K22" s="565">
        <f t="shared" si="0"/>
        <v>-115.56</v>
      </c>
      <c r="L22" s="562">
        <f t="shared" si="1"/>
        <v>-6.73999999999999</v>
      </c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</row>
    <row r="23" s="518" customFormat="1" ht="24.75" customHeight="1" spans="1:52">
      <c r="A23" s="555" t="s">
        <v>99</v>
      </c>
      <c r="B23" s="552">
        <v>0</v>
      </c>
      <c r="C23" s="552">
        <v>0</v>
      </c>
      <c r="D23" s="552">
        <v>0</v>
      </c>
      <c r="E23" s="552">
        <v>60</v>
      </c>
      <c r="F23" s="552">
        <v>0</v>
      </c>
      <c r="G23" s="552">
        <f t="shared" si="2"/>
        <v>60</v>
      </c>
      <c r="H23" s="553">
        <v>55.46</v>
      </c>
      <c r="I23" s="563"/>
      <c r="J23" s="564">
        <f t="shared" si="3"/>
        <v>4.54</v>
      </c>
      <c r="K23" s="565">
        <f t="shared" si="0"/>
        <v>-117.76</v>
      </c>
      <c r="L23" s="562">
        <f t="shared" si="1"/>
        <v>-2.2</v>
      </c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</row>
    <row r="24" s="518" customFormat="1" ht="24.75" customHeight="1" spans="1:52">
      <c r="A24" s="556"/>
      <c r="B24" s="552"/>
      <c r="C24" s="552"/>
      <c r="D24" s="552"/>
      <c r="E24" s="552"/>
      <c r="F24" s="552"/>
      <c r="G24" s="552">
        <f t="shared" si="2"/>
        <v>0</v>
      </c>
      <c r="H24" s="553"/>
      <c r="I24" s="563"/>
      <c r="J24" s="564">
        <f t="shared" si="3"/>
        <v>0</v>
      </c>
      <c r="K24" s="565">
        <f t="shared" si="0"/>
        <v>-122.3</v>
      </c>
      <c r="L24" s="562">
        <f t="shared" si="1"/>
        <v>-4.54</v>
      </c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</row>
    <row r="25" s="518" customFormat="1" ht="24.75" customHeight="1" spans="1:52">
      <c r="A25" s="556"/>
      <c r="B25" s="552"/>
      <c r="C25" s="552"/>
      <c r="D25" s="552"/>
      <c r="E25" s="552"/>
      <c r="F25" s="552"/>
      <c r="G25" s="552">
        <f t="shared" si="2"/>
        <v>0</v>
      </c>
      <c r="H25" s="553"/>
      <c r="I25" s="563"/>
      <c r="J25" s="564">
        <f t="shared" si="3"/>
        <v>0</v>
      </c>
      <c r="K25" s="565">
        <f t="shared" si="0"/>
        <v>-122.3</v>
      </c>
      <c r="L25" s="562">
        <f t="shared" si="1"/>
        <v>0</v>
      </c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</row>
    <row r="26" s="518" customFormat="1" ht="24.75" customHeight="1" spans="1:52">
      <c r="A26" s="557"/>
      <c r="B26" s="552"/>
      <c r="C26" s="552"/>
      <c r="D26" s="552"/>
      <c r="E26" s="552"/>
      <c r="F26" s="552"/>
      <c r="G26" s="552">
        <f t="shared" si="2"/>
        <v>0</v>
      </c>
      <c r="H26" s="552"/>
      <c r="I26" s="563"/>
      <c r="J26" s="564">
        <f t="shared" si="3"/>
        <v>0</v>
      </c>
      <c r="K26" s="532"/>
      <c r="L26" s="56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</row>
    <row r="27" s="518" customFormat="1" ht="24.75" customHeight="1" spans="1:52">
      <c r="A27" s="558"/>
      <c r="B27" s="559"/>
      <c r="C27" s="559"/>
      <c r="D27" s="559"/>
      <c r="E27" s="559"/>
      <c r="F27" s="559"/>
      <c r="G27" s="552">
        <f t="shared" si="2"/>
        <v>0</v>
      </c>
      <c r="H27" s="559"/>
      <c r="I27" s="566"/>
      <c r="J27" s="564">
        <f t="shared" si="3"/>
        <v>0</v>
      </c>
      <c r="K27" s="532"/>
      <c r="L27" s="56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</row>
    <row r="28" s="518" customFormat="1" ht="24.75" customHeight="1" spans="1:52">
      <c r="A28" s="558"/>
      <c r="B28" s="559"/>
      <c r="C28" s="559"/>
      <c r="D28" s="559"/>
      <c r="E28" s="559"/>
      <c r="F28" s="559"/>
      <c r="G28" s="552">
        <f t="shared" si="2"/>
        <v>0</v>
      </c>
      <c r="H28" s="559"/>
      <c r="I28" s="566"/>
      <c r="J28" s="564">
        <f t="shared" si="3"/>
        <v>0</v>
      </c>
      <c r="K28" s="532"/>
      <c r="L28" s="56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</row>
    <row r="29" s="518" customFormat="1" ht="24.75" customHeight="1" spans="1:52">
      <c r="A29" s="558"/>
      <c r="B29" s="559"/>
      <c r="C29" s="559"/>
      <c r="D29" s="559"/>
      <c r="E29" s="559"/>
      <c r="F29" s="559"/>
      <c r="G29" s="552">
        <f t="shared" si="2"/>
        <v>0</v>
      </c>
      <c r="H29" s="559"/>
      <c r="I29" s="566"/>
      <c r="J29" s="564">
        <f t="shared" si="3"/>
        <v>0</v>
      </c>
      <c r="K29" s="532"/>
      <c r="L29" s="56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</row>
    <row r="30" s="518" customFormat="1" ht="24.75" customHeight="1" spans="1:52">
      <c r="A30" s="558"/>
      <c r="B30" s="559"/>
      <c r="C30" s="559"/>
      <c r="D30" s="559"/>
      <c r="E30" s="559"/>
      <c r="F30" s="559"/>
      <c r="G30" s="552">
        <f t="shared" si="2"/>
        <v>0</v>
      </c>
      <c r="H30" s="559"/>
      <c r="I30" s="566"/>
      <c r="J30" s="564">
        <f t="shared" si="3"/>
        <v>0</v>
      </c>
      <c r="K30" s="532"/>
      <c r="L30" s="56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</row>
    <row r="31" s="518" customFormat="1" ht="18" spans="1:52">
      <c r="A31" s="558"/>
      <c r="B31" s="559"/>
      <c r="C31" s="559"/>
      <c r="D31" s="559"/>
      <c r="E31" s="559"/>
      <c r="F31" s="559"/>
      <c r="G31" s="552">
        <f t="shared" si="2"/>
        <v>0</v>
      </c>
      <c r="H31" s="559"/>
      <c r="I31" s="566"/>
      <c r="J31" s="564">
        <f t="shared" si="3"/>
        <v>0</v>
      </c>
      <c r="K31" s="532"/>
      <c r="L31" s="56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</row>
    <row r="32" s="518" customFormat="1" ht="18" spans="1:52">
      <c r="A32" s="558"/>
      <c r="B32" s="559"/>
      <c r="C32" s="559"/>
      <c r="D32" s="559"/>
      <c r="E32" s="559"/>
      <c r="F32" s="559"/>
      <c r="G32" s="552">
        <f t="shared" si="2"/>
        <v>0</v>
      </c>
      <c r="H32" s="559"/>
      <c r="I32" s="566"/>
      <c r="J32" s="564">
        <f t="shared" si="3"/>
        <v>0</v>
      </c>
      <c r="K32" s="532"/>
      <c r="L32" s="56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</row>
    <row r="33" s="518" customFormat="1" ht="18" spans="1:52">
      <c r="A33" s="558"/>
      <c r="B33" s="559"/>
      <c r="C33" s="559"/>
      <c r="D33" s="559"/>
      <c r="E33" s="559"/>
      <c r="F33" s="559"/>
      <c r="G33" s="552">
        <f t="shared" si="2"/>
        <v>0</v>
      </c>
      <c r="H33" s="559"/>
      <c r="I33" s="566"/>
      <c r="J33" s="564">
        <f t="shared" si="3"/>
        <v>0</v>
      </c>
      <c r="K33" s="532"/>
      <c r="L33" s="56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</row>
    <row r="34" s="518" customFormat="1" ht="18" spans="1:52">
      <c r="A34" s="558"/>
      <c r="B34" s="559"/>
      <c r="C34" s="559"/>
      <c r="D34" s="559"/>
      <c r="E34" s="559"/>
      <c r="F34" s="559"/>
      <c r="G34" s="552">
        <f t="shared" si="2"/>
        <v>0</v>
      </c>
      <c r="H34" s="559"/>
      <c r="I34" s="566"/>
      <c r="J34" s="564">
        <f t="shared" si="3"/>
        <v>0</v>
      </c>
      <c r="K34" s="532"/>
      <c r="L34" s="56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</row>
    <row r="35" s="518" customFormat="1" ht="18" spans="1:52">
      <c r="A35" s="558"/>
      <c r="B35" s="559"/>
      <c r="C35" s="559"/>
      <c r="D35" s="559"/>
      <c r="E35" s="559"/>
      <c r="F35" s="559"/>
      <c r="G35" s="552">
        <f t="shared" si="2"/>
        <v>0</v>
      </c>
      <c r="H35" s="559"/>
      <c r="I35" s="566"/>
      <c r="J35" s="564">
        <f t="shared" si="3"/>
        <v>0</v>
      </c>
      <c r="K35" s="532"/>
      <c r="L35" s="56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</row>
    <row r="36" s="518" customFormat="1" ht="18" spans="1:52">
      <c r="A36" s="558"/>
      <c r="B36" s="559"/>
      <c r="C36" s="559"/>
      <c r="D36" s="559"/>
      <c r="E36" s="559"/>
      <c r="F36" s="559"/>
      <c r="G36" s="552">
        <f t="shared" si="2"/>
        <v>0</v>
      </c>
      <c r="H36" s="559"/>
      <c r="I36" s="566"/>
      <c r="J36" s="564">
        <f t="shared" si="3"/>
        <v>0</v>
      </c>
      <c r="K36" s="532"/>
      <c r="L36" s="56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</row>
    <row r="37" s="518" customFormat="1" ht="18" spans="1:52">
      <c r="A37" s="558"/>
      <c r="B37" s="559"/>
      <c r="C37" s="559"/>
      <c r="D37" s="559"/>
      <c r="E37" s="559"/>
      <c r="F37" s="559"/>
      <c r="G37" s="552">
        <f t="shared" si="2"/>
        <v>0</v>
      </c>
      <c r="H37" s="559"/>
      <c r="I37" s="566"/>
      <c r="J37" s="564">
        <f t="shared" si="3"/>
        <v>0</v>
      </c>
      <c r="K37" s="532"/>
      <c r="L37" s="56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</row>
    <row r="38" s="518" customFormat="1" ht="18" spans="1:52">
      <c r="A38" s="558"/>
      <c r="B38" s="559"/>
      <c r="C38" s="559"/>
      <c r="D38" s="559"/>
      <c r="E38" s="559"/>
      <c r="F38" s="559"/>
      <c r="G38" s="552">
        <f t="shared" si="2"/>
        <v>0</v>
      </c>
      <c r="H38" s="559"/>
      <c r="I38" s="566"/>
      <c r="J38" s="564">
        <f t="shared" si="3"/>
        <v>0</v>
      </c>
      <c r="K38" s="532"/>
      <c r="L38" s="56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</row>
    <row r="39" s="518" customFormat="1" ht="18" spans="1:52">
      <c r="A39" s="558"/>
      <c r="B39" s="559"/>
      <c r="C39" s="559"/>
      <c r="D39" s="559"/>
      <c r="E39" s="559"/>
      <c r="F39" s="559"/>
      <c r="G39" s="552">
        <f t="shared" si="2"/>
        <v>0</v>
      </c>
      <c r="H39" s="559"/>
      <c r="I39" s="566"/>
      <c r="J39" s="564">
        <f t="shared" si="3"/>
        <v>0</v>
      </c>
      <c r="K39" s="532"/>
      <c r="L39" s="56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</row>
    <row r="40" s="518" customFormat="1" ht="18" spans="1:52">
      <c r="A40" s="558"/>
      <c r="B40" s="559"/>
      <c r="C40" s="559"/>
      <c r="D40" s="559"/>
      <c r="E40" s="559"/>
      <c r="F40" s="559"/>
      <c r="G40" s="552">
        <f t="shared" si="2"/>
        <v>0</v>
      </c>
      <c r="H40" s="559"/>
      <c r="I40" s="566"/>
      <c r="J40" s="564">
        <f t="shared" si="3"/>
        <v>0</v>
      </c>
      <c r="K40" s="532"/>
      <c r="L40" s="56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</row>
    <row r="41" s="518" customFormat="1" ht="18" spans="1:52">
      <c r="A41" s="558"/>
      <c r="B41" s="559"/>
      <c r="C41" s="559"/>
      <c r="D41" s="559"/>
      <c r="E41" s="559"/>
      <c r="F41" s="559"/>
      <c r="G41" s="552">
        <f t="shared" si="2"/>
        <v>0</v>
      </c>
      <c r="H41" s="559"/>
      <c r="I41" s="566"/>
      <c r="J41" s="564">
        <f t="shared" si="3"/>
        <v>0</v>
      </c>
      <c r="K41" s="532"/>
      <c r="L41" s="56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</row>
    <row r="42" s="518" customFormat="1" ht="15" spans="1:52">
      <c r="A42" s="530"/>
      <c r="B42" s="530"/>
      <c r="C42" s="530"/>
      <c r="D42" s="530"/>
      <c r="E42" s="530"/>
      <c r="F42" s="530"/>
      <c r="G42" s="530"/>
      <c r="H42" s="530"/>
      <c r="I42" s="530"/>
      <c r="J42" s="532"/>
      <c r="K42" s="532"/>
      <c r="L42" s="56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  <c r="AZ42" s="532"/>
    </row>
    <row r="43" s="518" customFormat="1" ht="15" spans="1:52">
      <c r="A43" s="530"/>
      <c r="B43" s="530"/>
      <c r="C43" s="530"/>
      <c r="D43" s="530"/>
      <c r="E43" s="530"/>
      <c r="F43" s="530"/>
      <c r="G43" s="530"/>
      <c r="H43" s="530"/>
      <c r="I43" s="530"/>
      <c r="J43" s="532"/>
      <c r="K43" s="532"/>
      <c r="L43" s="56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  <c r="AZ43" s="532"/>
    </row>
    <row r="44" s="518" customFormat="1" ht="15" spans="1:52">
      <c r="A44" s="530"/>
      <c r="B44" s="530"/>
      <c r="C44" s="530"/>
      <c r="D44" s="530"/>
      <c r="E44" s="530"/>
      <c r="F44" s="530"/>
      <c r="G44" s="530"/>
      <c r="H44" s="530"/>
      <c r="I44" s="530"/>
      <c r="J44" s="532"/>
      <c r="K44" s="532"/>
      <c r="L44" s="56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  <c r="AZ44" s="532"/>
    </row>
    <row r="45" s="518" customFormat="1" ht="15" spans="1:52">
      <c r="A45" s="530"/>
      <c r="B45" s="530"/>
      <c r="C45" s="530"/>
      <c r="D45" s="530"/>
      <c r="E45" s="530"/>
      <c r="F45" s="530"/>
      <c r="G45" s="530"/>
      <c r="H45" s="530"/>
      <c r="I45" s="530"/>
      <c r="J45" s="532"/>
      <c r="K45" s="532"/>
      <c r="L45" s="56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</row>
    <row r="46" s="518" customFormat="1" ht="15" spans="1:52">
      <c r="A46" s="530"/>
      <c r="B46" s="530"/>
      <c r="C46" s="530"/>
      <c r="D46" s="530"/>
      <c r="E46" s="530"/>
      <c r="F46" s="530"/>
      <c r="G46" s="530"/>
      <c r="H46" s="530"/>
      <c r="I46" s="530"/>
      <c r="J46" s="532"/>
      <c r="K46" s="532"/>
      <c r="L46" s="562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  <c r="AZ46" s="532"/>
    </row>
    <row r="47" s="518" customFormat="1" ht="15" spans="1:52">
      <c r="A47" s="530"/>
      <c r="B47" s="530"/>
      <c r="C47" s="530"/>
      <c r="D47" s="530"/>
      <c r="E47" s="530"/>
      <c r="F47" s="530"/>
      <c r="G47" s="530"/>
      <c r="H47" s="530"/>
      <c r="I47" s="530"/>
      <c r="J47" s="532"/>
      <c r="K47" s="532"/>
      <c r="L47" s="56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  <c r="AZ47" s="532"/>
    </row>
    <row r="48" s="518" customFormat="1" ht="15" spans="1:52">
      <c r="A48" s="530"/>
      <c r="B48" s="530"/>
      <c r="C48" s="530"/>
      <c r="D48" s="530"/>
      <c r="E48" s="530"/>
      <c r="F48" s="530"/>
      <c r="G48" s="530"/>
      <c r="H48" s="530"/>
      <c r="I48" s="530"/>
      <c r="J48" s="532"/>
      <c r="K48" s="532"/>
      <c r="L48" s="56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</row>
    <row r="49" s="518" customFormat="1" ht="15" spans="1:52">
      <c r="A49" s="530"/>
      <c r="B49" s="530"/>
      <c r="C49" s="530"/>
      <c r="D49" s="530"/>
      <c r="E49" s="530"/>
      <c r="F49" s="530"/>
      <c r="G49" s="530"/>
      <c r="H49" s="530"/>
      <c r="I49" s="530"/>
      <c r="J49" s="532"/>
      <c r="K49" s="532"/>
      <c r="L49" s="56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  <c r="AZ49" s="532"/>
    </row>
    <row r="50" s="518" customFormat="1" ht="15" spans="1:52">
      <c r="A50" s="530"/>
      <c r="B50" s="530"/>
      <c r="C50" s="530"/>
      <c r="D50" s="530"/>
      <c r="E50" s="530"/>
      <c r="F50" s="530"/>
      <c r="G50" s="530"/>
      <c r="H50" s="530"/>
      <c r="I50" s="530"/>
      <c r="J50" s="532"/>
      <c r="K50" s="532"/>
      <c r="L50" s="56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</row>
    <row r="51" s="518" customFormat="1" ht="15" spans="1:52">
      <c r="A51" s="530"/>
      <c r="B51" s="530"/>
      <c r="C51" s="530"/>
      <c r="D51" s="530"/>
      <c r="E51" s="530"/>
      <c r="F51" s="530"/>
      <c r="G51" s="530"/>
      <c r="H51" s="530"/>
      <c r="I51" s="530"/>
      <c r="J51" s="532"/>
      <c r="K51" s="532"/>
      <c r="L51" s="56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  <c r="AZ51" s="532"/>
    </row>
    <row r="52" s="518" customFormat="1" ht="15" spans="1:52">
      <c r="A52" s="530"/>
      <c r="B52" s="530"/>
      <c r="C52" s="530"/>
      <c r="D52" s="530"/>
      <c r="E52" s="530"/>
      <c r="F52" s="530"/>
      <c r="G52" s="530"/>
      <c r="H52" s="530"/>
      <c r="I52" s="530"/>
      <c r="J52" s="532"/>
      <c r="K52" s="532"/>
      <c r="L52" s="56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  <c r="AZ52" s="532"/>
    </row>
    <row r="53" s="518" customFormat="1" ht="15" spans="1:52">
      <c r="A53" s="530"/>
      <c r="B53" s="530"/>
      <c r="C53" s="530"/>
      <c r="D53" s="530"/>
      <c r="E53" s="530"/>
      <c r="F53" s="530"/>
      <c r="G53" s="530"/>
      <c r="H53" s="530"/>
      <c r="I53" s="530"/>
      <c r="J53" s="532"/>
      <c r="K53" s="532"/>
      <c r="L53" s="56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  <c r="AZ53" s="532"/>
    </row>
    <row r="54" s="518" customFormat="1" ht="15" spans="1:52">
      <c r="A54" s="530"/>
      <c r="B54" s="530"/>
      <c r="C54" s="530"/>
      <c r="D54" s="530"/>
      <c r="E54" s="530"/>
      <c r="F54" s="530"/>
      <c r="G54" s="530"/>
      <c r="H54" s="530"/>
      <c r="I54" s="530"/>
      <c r="J54" s="532"/>
      <c r="K54" s="532"/>
      <c r="L54" s="56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</row>
    <row r="55" s="518" customFormat="1" ht="15" spans="1:52">
      <c r="A55" s="530"/>
      <c r="B55" s="530"/>
      <c r="C55" s="530"/>
      <c r="D55" s="530"/>
      <c r="E55" s="530"/>
      <c r="F55" s="530"/>
      <c r="G55" s="530"/>
      <c r="H55" s="530"/>
      <c r="I55" s="530"/>
      <c r="J55" s="532"/>
      <c r="K55" s="532"/>
      <c r="L55" s="56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</row>
    <row r="56" s="518" customFormat="1" ht="15" spans="1:52">
      <c r="A56" s="530"/>
      <c r="B56" s="530"/>
      <c r="C56" s="530"/>
      <c r="D56" s="530"/>
      <c r="E56" s="530"/>
      <c r="F56" s="530"/>
      <c r="G56" s="530"/>
      <c r="H56" s="530"/>
      <c r="I56" s="530"/>
      <c r="J56" s="532"/>
      <c r="K56" s="532"/>
      <c r="L56" s="56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  <c r="AZ56" s="532"/>
    </row>
    <row r="57" s="518" customFormat="1" ht="15" spans="1:52">
      <c r="A57" s="530"/>
      <c r="B57" s="530"/>
      <c r="C57" s="530"/>
      <c r="D57" s="530"/>
      <c r="E57" s="530"/>
      <c r="F57" s="530"/>
      <c r="G57" s="530"/>
      <c r="H57" s="530"/>
      <c r="I57" s="530"/>
      <c r="J57" s="532"/>
      <c r="K57" s="532"/>
      <c r="L57" s="56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  <c r="AZ57" s="532"/>
    </row>
    <row r="58" s="518" customFormat="1" ht="15" spans="1:52">
      <c r="A58" s="530"/>
      <c r="B58" s="530"/>
      <c r="C58" s="530"/>
      <c r="D58" s="530"/>
      <c r="E58" s="530"/>
      <c r="F58" s="530"/>
      <c r="G58" s="530"/>
      <c r="H58" s="530"/>
      <c r="I58" s="530"/>
      <c r="J58" s="532"/>
      <c r="K58" s="532"/>
      <c r="L58" s="56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  <c r="AY58" s="532"/>
      <c r="AZ58" s="532"/>
    </row>
    <row r="59" s="518" customFormat="1" ht="15" spans="1:52">
      <c r="A59" s="530"/>
      <c r="B59" s="530"/>
      <c r="C59" s="530"/>
      <c r="D59" s="530"/>
      <c r="E59" s="530"/>
      <c r="F59" s="530"/>
      <c r="G59" s="530"/>
      <c r="H59" s="530"/>
      <c r="I59" s="530"/>
      <c r="J59" s="532"/>
      <c r="K59" s="532"/>
      <c r="L59" s="56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532"/>
      <c r="AY59" s="532"/>
      <c r="AZ59" s="532"/>
    </row>
    <row r="60" s="518" customFormat="1" ht="15" spans="1:52">
      <c r="A60" s="530"/>
      <c r="B60" s="530"/>
      <c r="C60" s="530"/>
      <c r="D60" s="530"/>
      <c r="E60" s="530"/>
      <c r="F60" s="530"/>
      <c r="G60" s="530"/>
      <c r="H60" s="530"/>
      <c r="I60" s="530"/>
      <c r="J60" s="532"/>
      <c r="K60" s="532"/>
      <c r="L60" s="56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2"/>
      <c r="AW60" s="532"/>
      <c r="AX60" s="532"/>
      <c r="AY60" s="532"/>
      <c r="AZ60" s="532"/>
    </row>
    <row r="61" s="518" customFormat="1" ht="15" spans="1:52">
      <c r="A61" s="530"/>
      <c r="B61" s="530"/>
      <c r="C61" s="530"/>
      <c r="D61" s="530"/>
      <c r="E61" s="530"/>
      <c r="F61" s="530"/>
      <c r="G61" s="530"/>
      <c r="H61" s="530"/>
      <c r="I61" s="530"/>
      <c r="J61" s="532"/>
      <c r="K61" s="532"/>
      <c r="L61" s="56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  <c r="AY61" s="532"/>
      <c r="AZ61" s="532"/>
    </row>
    <row r="62" s="518" customFormat="1" ht="15" spans="1:52">
      <c r="A62" s="530"/>
      <c r="B62" s="530"/>
      <c r="C62" s="530"/>
      <c r="D62" s="530"/>
      <c r="E62" s="530"/>
      <c r="F62" s="530"/>
      <c r="G62" s="530"/>
      <c r="H62" s="530"/>
      <c r="I62" s="530"/>
      <c r="J62" s="532"/>
      <c r="K62" s="532"/>
      <c r="L62" s="56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2"/>
      <c r="AZ62" s="532"/>
    </row>
    <row r="63" s="518" customFormat="1" ht="15" spans="1:52">
      <c r="A63" s="530"/>
      <c r="B63" s="530"/>
      <c r="C63" s="530"/>
      <c r="D63" s="530"/>
      <c r="E63" s="530"/>
      <c r="F63" s="530"/>
      <c r="G63" s="530"/>
      <c r="H63" s="530"/>
      <c r="I63" s="530"/>
      <c r="J63" s="532"/>
      <c r="K63" s="532"/>
      <c r="L63" s="56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2"/>
      <c r="AZ63" s="532"/>
    </row>
    <row r="64" s="518" customFormat="1" ht="15" spans="1:52">
      <c r="A64" s="530"/>
      <c r="B64" s="530"/>
      <c r="C64" s="530"/>
      <c r="D64" s="530"/>
      <c r="E64" s="530"/>
      <c r="F64" s="530"/>
      <c r="G64" s="530"/>
      <c r="H64" s="530"/>
      <c r="I64" s="530"/>
      <c r="J64" s="532"/>
      <c r="K64" s="532"/>
      <c r="L64" s="56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  <c r="AY64" s="532"/>
      <c r="AZ64" s="532"/>
    </row>
    <row r="65" s="518" customFormat="1" ht="15" spans="1:52">
      <c r="A65" s="530"/>
      <c r="B65" s="530"/>
      <c r="C65" s="530"/>
      <c r="D65" s="530"/>
      <c r="E65" s="530"/>
      <c r="F65" s="530"/>
      <c r="G65" s="530"/>
      <c r="H65" s="530"/>
      <c r="I65" s="530"/>
      <c r="J65" s="532"/>
      <c r="K65" s="532"/>
      <c r="L65" s="56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2"/>
      <c r="AZ65" s="532"/>
    </row>
    <row r="66" s="518" customFormat="1" ht="15" spans="1:52">
      <c r="A66" s="530"/>
      <c r="B66" s="530"/>
      <c r="C66" s="530"/>
      <c r="D66" s="530"/>
      <c r="E66" s="530"/>
      <c r="F66" s="530"/>
      <c r="G66" s="530"/>
      <c r="H66" s="530"/>
      <c r="I66" s="530"/>
      <c r="J66" s="532"/>
      <c r="K66" s="532"/>
      <c r="L66" s="56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2"/>
      <c r="AZ66" s="532"/>
    </row>
    <row r="67" s="518" customFormat="1" ht="15" spans="1:52">
      <c r="A67" s="530"/>
      <c r="B67" s="530"/>
      <c r="C67" s="530"/>
      <c r="D67" s="530"/>
      <c r="E67" s="530"/>
      <c r="F67" s="530"/>
      <c r="G67" s="530"/>
      <c r="H67" s="530"/>
      <c r="I67" s="530"/>
      <c r="J67" s="532"/>
      <c r="K67" s="532"/>
      <c r="L67" s="56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  <c r="AY67" s="532"/>
      <c r="AZ67" s="532"/>
    </row>
    <row r="68" s="518" customFormat="1" ht="15" spans="1:52">
      <c r="A68" s="530"/>
      <c r="B68" s="530"/>
      <c r="C68" s="530"/>
      <c r="D68" s="530"/>
      <c r="E68" s="530"/>
      <c r="F68" s="530"/>
      <c r="G68" s="530"/>
      <c r="H68" s="530"/>
      <c r="I68" s="530"/>
      <c r="J68" s="532"/>
      <c r="K68" s="532"/>
      <c r="L68" s="56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2"/>
      <c r="AZ68" s="532"/>
    </row>
    <row r="69" s="518" customFormat="1" ht="15" spans="1:52">
      <c r="A69" s="530"/>
      <c r="B69" s="530"/>
      <c r="C69" s="530"/>
      <c r="D69" s="530"/>
      <c r="E69" s="530"/>
      <c r="F69" s="530"/>
      <c r="G69" s="530"/>
      <c r="H69" s="530"/>
      <c r="I69" s="530"/>
      <c r="J69" s="532"/>
      <c r="K69" s="532"/>
      <c r="L69" s="56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  <c r="AZ69" s="532"/>
    </row>
    <row r="70" s="518" customFormat="1" ht="15" spans="1:52">
      <c r="A70" s="530"/>
      <c r="B70" s="530"/>
      <c r="C70" s="530"/>
      <c r="D70" s="530"/>
      <c r="E70" s="530"/>
      <c r="F70" s="530"/>
      <c r="G70" s="530"/>
      <c r="H70" s="530"/>
      <c r="I70" s="530"/>
      <c r="J70" s="532"/>
      <c r="K70" s="532"/>
      <c r="L70" s="56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/>
      <c r="AU70" s="532"/>
      <c r="AV70" s="532"/>
      <c r="AW70" s="532"/>
      <c r="AX70" s="532"/>
      <c r="AY70" s="532"/>
      <c r="AZ70" s="532"/>
    </row>
    <row r="71" s="518" customFormat="1" ht="15" spans="1:52">
      <c r="A71" s="530"/>
      <c r="B71" s="530"/>
      <c r="C71" s="530"/>
      <c r="D71" s="530"/>
      <c r="E71" s="530"/>
      <c r="F71" s="530"/>
      <c r="G71" s="530"/>
      <c r="H71" s="530"/>
      <c r="I71" s="530"/>
      <c r="J71" s="532"/>
      <c r="K71" s="532"/>
      <c r="L71" s="56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/>
      <c r="AU71" s="532"/>
      <c r="AV71" s="532"/>
      <c r="AW71" s="532"/>
      <c r="AX71" s="532"/>
      <c r="AY71" s="532"/>
      <c r="AZ71" s="532"/>
    </row>
  </sheetData>
  <sheetProtection selectLockedCells="1" selectUnlockedCells="1"/>
  <sortState ref="A3:J23">
    <sortCondition ref="J3:J23" descending="1"/>
  </sortState>
  <mergeCells count="5">
    <mergeCell ref="B1:D1"/>
    <mergeCell ref="G1:G2"/>
    <mergeCell ref="H1:H2"/>
    <mergeCell ref="I1:I2"/>
    <mergeCell ref="J1:J2"/>
  </mergeCells>
  <printOptions horizontalCentered="1"/>
  <pageMargins left="0.196527777777778" right="0.235416666666667" top="0.90625" bottom="0.63125" header="0.590277777777778" footer="0.39375"/>
  <pageSetup paperSize="9" scale="99" orientation="portrait" horizontalDpi="300" verticalDpi="300"/>
  <headerFooter alignWithMargins="0" scaleWithDoc="0"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view="pageBreakPreview" zoomScale="110" zoomScaleNormal="100" zoomScaleSheetLayoutView="110" workbookViewId="0">
      <selection activeCell="Q14" sqref="Q14"/>
    </sheetView>
  </sheetViews>
  <sheetFormatPr defaultColWidth="8.76190476190476" defaultRowHeight="12.75"/>
  <cols>
    <col min="1" max="1" width="23.1904761904762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5.65714285714286" style="3" customWidth="1"/>
    <col min="6" max="6" width="8.08571428571429" style="3" customWidth="1"/>
    <col min="7" max="7" width="5.65714285714286" style="3" customWidth="1"/>
    <col min="8" max="8" width="8.08571428571429" style="3" customWidth="1"/>
    <col min="9" max="9" width="5.65714285714286" style="3" customWidth="1"/>
    <col min="10" max="11" width="8.36190476190476" style="3" customWidth="1"/>
    <col min="12" max="12" width="7.95238095238095" style="3" customWidth="1"/>
    <col min="13" max="13" width="8.8952380952381" style="3" customWidth="1"/>
    <col min="14" max="14" width="7.68571428571429" style="3" customWidth="1"/>
    <col min="15" max="15" width="8.76190476190476" style="4" customWidth="1"/>
    <col min="16" max="16384" width="8.76190476190476" style="4"/>
  </cols>
  <sheetData>
    <row r="1" s="1" customFormat="1" ht="24.75" customHeight="1" spans="1:1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="2" customFormat="1" ht="13.5" customHeight="1" spans="1:14">
      <c r="A2" s="164" t="s">
        <v>1</v>
      </c>
      <c r="B2" s="165" t="s">
        <v>121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218" t="s">
        <v>3</v>
      </c>
      <c r="N2" s="219">
        <v>917</v>
      </c>
    </row>
    <row r="3" s="2" customFormat="1" ht="13.5" customHeight="1" spans="1:14">
      <c r="A3" s="166" t="s">
        <v>4</v>
      </c>
      <c r="B3" s="167" t="s">
        <v>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220" t="s">
        <v>6</v>
      </c>
      <c r="N3" s="221" t="s">
        <v>122</v>
      </c>
    </row>
    <row r="4" s="2" customFormat="1" ht="13.5" customHeight="1" spans="1:14">
      <c r="A4" s="166" t="s">
        <v>8</v>
      </c>
      <c r="B4" s="168">
        <v>42721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222" t="s">
        <v>10</v>
      </c>
      <c r="N4" s="223"/>
    </row>
    <row r="5" s="2" customFormat="1" ht="13.5" customHeight="1" spans="1:16">
      <c r="A5" s="166" t="s">
        <v>11</v>
      </c>
      <c r="B5" s="167" t="s">
        <v>12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277" t="s">
        <v>123</v>
      </c>
      <c r="N5" s="277"/>
      <c r="P5" s="107"/>
    </row>
    <row r="6" s="2" customFormat="1" ht="13.5" customHeight="1" spans="1:14">
      <c r="A6" s="166" t="s">
        <v>13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277"/>
      <c r="N6" s="277"/>
    </row>
    <row r="7" s="2" customFormat="1" ht="13.5" customHeight="1" spans="1:14">
      <c r="A7" s="169" t="s">
        <v>14</v>
      </c>
      <c r="B7" s="167" t="s">
        <v>124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277"/>
      <c r="N7" s="277"/>
    </row>
    <row r="8" s="2" customFormat="1" ht="13.5" customHeight="1" spans="1:16">
      <c r="A8" s="166" t="s">
        <v>16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277"/>
      <c r="N8" s="277"/>
      <c r="P8" s="108"/>
    </row>
    <row r="9" s="2" customFormat="1" ht="13.5" customHeight="1" spans="1:14">
      <c r="A9" s="171" t="s">
        <v>18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277"/>
      <c r="N9" s="277"/>
    </row>
    <row r="10" s="3" customFormat="1" ht="16.5" customHeight="1" spans="1:14">
      <c r="A10" s="174" t="s">
        <v>20</v>
      </c>
      <c r="B10" s="175" t="s">
        <v>21</v>
      </c>
      <c r="C10" s="176" t="s">
        <v>125</v>
      </c>
      <c r="D10" s="325" t="s">
        <v>23</v>
      </c>
      <c r="E10" s="325"/>
      <c r="F10" s="359" t="s">
        <v>24</v>
      </c>
      <c r="G10" s="359"/>
      <c r="H10" s="360" t="s">
        <v>25</v>
      </c>
      <c r="I10" s="360"/>
      <c r="J10" s="381" t="s">
        <v>26</v>
      </c>
      <c r="K10" s="381"/>
      <c r="L10" s="381"/>
      <c r="M10" s="382" t="s">
        <v>27</v>
      </c>
      <c r="N10" s="382"/>
    </row>
    <row r="11" s="3" customFormat="1" ht="15.75" customHeight="1" spans="1:14">
      <c r="A11" s="174"/>
      <c r="B11" s="175"/>
      <c r="C11" s="176"/>
      <c r="D11" s="178" t="s">
        <v>28</v>
      </c>
      <c r="E11" s="251" t="s">
        <v>29</v>
      </c>
      <c r="F11" s="182" t="s">
        <v>28</v>
      </c>
      <c r="G11" s="251" t="s">
        <v>29</v>
      </c>
      <c r="H11" s="182" t="s">
        <v>28</v>
      </c>
      <c r="I11" s="280" t="s">
        <v>29</v>
      </c>
      <c r="J11" s="182" t="s">
        <v>28</v>
      </c>
      <c r="K11" s="383" t="s">
        <v>30</v>
      </c>
      <c r="L11" s="384" t="s">
        <v>33</v>
      </c>
      <c r="M11" s="385" t="s">
        <v>32</v>
      </c>
      <c r="N11" s="345" t="s">
        <v>33</v>
      </c>
    </row>
    <row r="12" ht="21" customHeight="1" spans="1:14">
      <c r="A12" s="361"/>
      <c r="B12" s="184"/>
      <c r="C12" s="362"/>
      <c r="D12" s="194"/>
      <c r="E12" s="253"/>
      <c r="F12" s="190"/>
      <c r="G12" s="253"/>
      <c r="H12" s="365"/>
      <c r="I12" s="386"/>
      <c r="J12" s="391"/>
      <c r="K12" s="392"/>
      <c r="L12" s="393"/>
      <c r="M12" s="397"/>
      <c r="N12" s="353"/>
    </row>
    <row r="13" ht="21" customHeight="1" spans="1:14">
      <c r="A13" s="366"/>
      <c r="B13" s="192"/>
      <c r="C13" s="200"/>
      <c r="D13" s="194"/>
      <c r="E13" s="253"/>
      <c r="F13" s="198"/>
      <c r="G13" s="253"/>
      <c r="H13" s="296"/>
      <c r="I13" s="390"/>
      <c r="J13" s="391"/>
      <c r="K13" s="392"/>
      <c r="L13" s="393"/>
      <c r="M13" s="397"/>
      <c r="N13" s="353"/>
    </row>
    <row r="14" ht="21" customHeight="1" spans="1:14">
      <c r="A14" s="367"/>
      <c r="B14" s="192"/>
      <c r="C14" s="193"/>
      <c r="D14" s="194"/>
      <c r="E14" s="253"/>
      <c r="F14" s="198"/>
      <c r="G14" s="253"/>
      <c r="H14" s="296"/>
      <c r="I14" s="390"/>
      <c r="J14" s="391"/>
      <c r="K14" s="392"/>
      <c r="L14" s="393"/>
      <c r="M14" s="397"/>
      <c r="N14" s="353"/>
    </row>
    <row r="15" ht="21" customHeight="1" spans="1:24">
      <c r="A15" s="367"/>
      <c r="B15" s="192"/>
      <c r="C15" s="193"/>
      <c r="D15" s="194"/>
      <c r="E15" s="253"/>
      <c r="F15" s="198"/>
      <c r="G15" s="253"/>
      <c r="H15" s="296"/>
      <c r="I15" s="390"/>
      <c r="J15" s="391"/>
      <c r="K15" s="392"/>
      <c r="L15" s="393"/>
      <c r="M15" s="397"/>
      <c r="N15" s="353"/>
      <c r="X15" s="416"/>
    </row>
    <row r="16" ht="21" customHeight="1" spans="1:14">
      <c r="A16" s="371"/>
      <c r="B16" s="192"/>
      <c r="C16" s="200"/>
      <c r="D16" s="194"/>
      <c r="E16" s="253"/>
      <c r="F16" s="198"/>
      <c r="G16" s="253"/>
      <c r="H16" s="296"/>
      <c r="I16" s="390"/>
      <c r="J16" s="391"/>
      <c r="K16" s="392"/>
      <c r="L16" s="393"/>
      <c r="M16" s="397"/>
      <c r="N16" s="353"/>
    </row>
    <row r="17" ht="21" customHeight="1" spans="1:14">
      <c r="A17" s="374"/>
      <c r="B17" s="192"/>
      <c r="C17" s="207"/>
      <c r="D17" s="194"/>
      <c r="E17" s="253"/>
      <c r="F17" s="198"/>
      <c r="G17" s="253"/>
      <c r="H17" s="296"/>
      <c r="I17" s="390"/>
      <c r="J17" s="391"/>
      <c r="K17" s="392"/>
      <c r="L17" s="393"/>
      <c r="M17" s="401"/>
      <c r="N17" s="353"/>
    </row>
    <row r="18" ht="21" customHeight="1" spans="1:14">
      <c r="A18" s="375"/>
      <c r="B18" s="192"/>
      <c r="C18" s="193"/>
      <c r="D18" s="194"/>
      <c r="E18" s="253"/>
      <c r="F18" s="198"/>
      <c r="G18" s="253"/>
      <c r="H18" s="296"/>
      <c r="I18" s="390"/>
      <c r="J18" s="391"/>
      <c r="K18" s="392"/>
      <c r="L18" s="393"/>
      <c r="M18" s="397"/>
      <c r="N18" s="353"/>
    </row>
    <row r="19" ht="21" customHeight="1" spans="1:14">
      <c r="A19" s="376"/>
      <c r="B19" s="192"/>
      <c r="C19" s="207"/>
      <c r="D19" s="194"/>
      <c r="E19" s="253"/>
      <c r="F19" s="198"/>
      <c r="G19" s="253"/>
      <c r="H19" s="296"/>
      <c r="I19" s="390"/>
      <c r="J19" s="391"/>
      <c r="K19" s="392"/>
      <c r="L19" s="393"/>
      <c r="M19" s="401"/>
      <c r="N19" s="353"/>
    </row>
    <row r="20" ht="21" customHeight="1" spans="1:14">
      <c r="A20" s="377"/>
      <c r="B20" s="378"/>
      <c r="C20" s="193"/>
      <c r="D20" s="194"/>
      <c r="E20" s="253"/>
      <c r="F20" s="198"/>
      <c r="G20" s="253"/>
      <c r="H20" s="296"/>
      <c r="I20" s="390"/>
      <c r="J20" s="391"/>
      <c r="K20" s="392"/>
      <c r="L20" s="393"/>
      <c r="M20" s="401"/>
      <c r="N20" s="353"/>
    </row>
    <row r="21" ht="21" customHeight="1" spans="1:14">
      <c r="A21" s="367"/>
      <c r="B21" s="192"/>
      <c r="C21" s="193"/>
      <c r="D21" s="194"/>
      <c r="E21" s="253"/>
      <c r="F21" s="198"/>
      <c r="G21" s="253"/>
      <c r="H21" s="296"/>
      <c r="I21" s="390"/>
      <c r="J21" s="391"/>
      <c r="K21" s="392"/>
      <c r="L21" s="393"/>
      <c r="M21" s="401"/>
      <c r="N21" s="353"/>
    </row>
    <row r="22" ht="21" customHeight="1" spans="1:14">
      <c r="A22" s="376"/>
      <c r="B22" s="192"/>
      <c r="C22" s="207"/>
      <c r="D22" s="194"/>
      <c r="E22" s="253"/>
      <c r="F22" s="198"/>
      <c r="G22" s="253"/>
      <c r="H22" s="296"/>
      <c r="I22" s="390"/>
      <c r="J22" s="406"/>
      <c r="K22" s="407"/>
      <c r="L22" s="393"/>
      <c r="M22" s="401"/>
      <c r="N22" s="353"/>
    </row>
    <row r="23" ht="21" customHeight="1" spans="1:14">
      <c r="A23" s="375"/>
      <c r="B23" s="192"/>
      <c r="C23" s="313"/>
      <c r="D23" s="194"/>
      <c r="E23" s="253"/>
      <c r="F23" s="198"/>
      <c r="G23" s="253"/>
      <c r="H23" s="296"/>
      <c r="I23" s="390"/>
      <c r="J23" s="391"/>
      <c r="K23" s="392"/>
      <c r="L23" s="408"/>
      <c r="M23" s="397"/>
      <c r="N23" s="409"/>
    </row>
    <row r="24" ht="21" customHeight="1" spans="1:14">
      <c r="A24" s="379"/>
      <c r="B24" s="205"/>
      <c r="C24" s="193"/>
      <c r="D24" s="194"/>
      <c r="E24" s="253"/>
      <c r="F24" s="198"/>
      <c r="G24" s="253"/>
      <c r="H24" s="198"/>
      <c r="I24" s="390"/>
      <c r="J24" s="391"/>
      <c r="K24" s="392"/>
      <c r="L24" s="393"/>
      <c r="M24" s="397"/>
      <c r="N24" s="353"/>
    </row>
    <row r="25" ht="21" customHeight="1" spans="1:14">
      <c r="A25" s="379"/>
      <c r="B25" s="192"/>
      <c r="C25" s="193"/>
      <c r="D25" s="194"/>
      <c r="E25" s="253"/>
      <c r="F25" s="198"/>
      <c r="G25" s="253"/>
      <c r="H25" s="198"/>
      <c r="I25" s="390"/>
      <c r="J25" s="391"/>
      <c r="K25" s="392"/>
      <c r="L25" s="393"/>
      <c r="M25" s="401"/>
      <c r="N25" s="353"/>
    </row>
    <row r="26" ht="21" customHeight="1" spans="1:14">
      <c r="A26" s="376"/>
      <c r="B26" s="192"/>
      <c r="C26" s="207"/>
      <c r="D26" s="194"/>
      <c r="E26" s="253"/>
      <c r="F26" s="198"/>
      <c r="G26" s="253"/>
      <c r="H26" s="198"/>
      <c r="I26" s="390"/>
      <c r="J26" s="406"/>
      <c r="K26" s="407"/>
      <c r="L26" s="393"/>
      <c r="M26" s="401"/>
      <c r="N26" s="353"/>
    </row>
    <row r="27" ht="21" customHeight="1" spans="1:14">
      <c r="A27" s="377"/>
      <c r="B27" s="192"/>
      <c r="C27" s="193"/>
      <c r="D27" s="194"/>
      <c r="E27" s="253"/>
      <c r="F27" s="198"/>
      <c r="G27" s="253"/>
      <c r="H27" s="198"/>
      <c r="I27" s="390"/>
      <c r="J27" s="406"/>
      <c r="K27" s="407"/>
      <c r="L27" s="393"/>
      <c r="M27" s="401"/>
      <c r="N27" s="353"/>
    </row>
    <row r="28" ht="21" customHeight="1" spans="1:14">
      <c r="A28" s="377"/>
      <c r="B28" s="192"/>
      <c r="C28" s="193"/>
      <c r="D28" s="194"/>
      <c r="E28" s="253"/>
      <c r="F28" s="198"/>
      <c r="G28" s="253"/>
      <c r="H28" s="198"/>
      <c r="I28" s="390"/>
      <c r="J28" s="406"/>
      <c r="K28" s="407"/>
      <c r="L28" s="393"/>
      <c r="M28" s="401"/>
      <c r="N28" s="353"/>
    </row>
    <row r="29" ht="21" customHeight="1" spans="1:14">
      <c r="A29" s="367"/>
      <c r="B29" s="192"/>
      <c r="C29" s="193"/>
      <c r="D29" s="194"/>
      <c r="E29" s="253"/>
      <c r="F29" s="198"/>
      <c r="G29" s="253"/>
      <c r="H29" s="198"/>
      <c r="I29" s="390"/>
      <c r="J29" s="391"/>
      <c r="K29" s="392"/>
      <c r="L29" s="393"/>
      <c r="M29" s="397"/>
      <c r="N29" s="353"/>
    </row>
    <row r="30" ht="21" customHeight="1" spans="1:19">
      <c r="A30" s="367"/>
      <c r="B30" s="192"/>
      <c r="C30" s="193"/>
      <c r="D30" s="194"/>
      <c r="E30" s="253"/>
      <c r="F30" s="296"/>
      <c r="G30" s="253"/>
      <c r="H30" s="296"/>
      <c r="I30" s="390"/>
      <c r="J30" s="391"/>
      <c r="K30" s="392"/>
      <c r="L30" s="393"/>
      <c r="M30" s="397"/>
      <c r="N30" s="353"/>
      <c r="S30" s="416"/>
    </row>
    <row r="31" ht="21" customHeight="1" spans="1:14">
      <c r="A31" s="380"/>
      <c r="B31" s="211"/>
      <c r="C31" s="212"/>
      <c r="D31" s="213"/>
      <c r="E31" s="275"/>
      <c r="F31" s="217"/>
      <c r="G31" s="275"/>
      <c r="H31" s="217"/>
      <c r="I31" s="410"/>
      <c r="J31" s="411"/>
      <c r="K31" s="412"/>
      <c r="L31" s="413"/>
      <c r="M31" s="414"/>
      <c r="N31" s="415"/>
    </row>
    <row r="32" ht="21" customHeight="1" spans="1:14">
      <c r="A32" s="361"/>
      <c r="B32" s="184"/>
      <c r="C32" s="362"/>
      <c r="D32" s="186"/>
      <c r="E32" s="253"/>
      <c r="F32" s="190"/>
      <c r="G32" s="253"/>
      <c r="H32" s="190"/>
      <c r="I32" s="390"/>
      <c r="J32" s="542"/>
      <c r="K32" s="392"/>
      <c r="L32" s="393"/>
      <c r="M32" s="543"/>
      <c r="N32" s="353"/>
    </row>
    <row r="33" ht="21" customHeight="1" spans="1:14">
      <c r="A33" s="379"/>
      <c r="B33" s="192"/>
      <c r="C33" s="193"/>
      <c r="D33" s="194"/>
      <c r="E33" s="253"/>
      <c r="F33" s="198"/>
      <c r="G33" s="253"/>
      <c r="H33" s="198"/>
      <c r="I33" s="390"/>
      <c r="J33" s="406"/>
      <c r="K33" s="407"/>
      <c r="L33" s="393"/>
      <c r="M33" s="401"/>
      <c r="N33" s="353"/>
    </row>
    <row r="34" ht="21" customHeight="1" spans="1:14">
      <c r="A34" s="379"/>
      <c r="B34" s="192"/>
      <c r="C34" s="193"/>
      <c r="D34" s="194"/>
      <c r="E34" s="253"/>
      <c r="F34" s="198"/>
      <c r="G34" s="253"/>
      <c r="H34" s="198"/>
      <c r="I34" s="390"/>
      <c r="J34" s="391"/>
      <c r="K34" s="392"/>
      <c r="L34" s="393"/>
      <c r="M34" s="401"/>
      <c r="N34" s="353"/>
    </row>
    <row r="35" ht="22.5" customHeight="1" spans="1:14">
      <c r="A35" s="380"/>
      <c r="B35" s="211"/>
      <c r="C35" s="212"/>
      <c r="D35" s="213"/>
      <c r="E35" s="275"/>
      <c r="F35" s="217"/>
      <c r="G35" s="275"/>
      <c r="H35" s="217"/>
      <c r="I35" s="410"/>
      <c r="J35" s="411"/>
      <c r="K35" s="412"/>
      <c r="L35" s="413"/>
      <c r="M35" s="414"/>
      <c r="N35" s="415"/>
    </row>
  </sheetData>
  <sheetProtection selectLockedCells="1" selectUnlockedCells="1"/>
  <mergeCells count="18">
    <mergeCell ref="A1:N1"/>
    <mergeCell ref="B2:L2"/>
    <mergeCell ref="B3:L3"/>
    <mergeCell ref="B4:L4"/>
    <mergeCell ref="B5:L5"/>
    <mergeCell ref="B6:L6"/>
    <mergeCell ref="B7:L7"/>
    <mergeCell ref="B8:L8"/>
    <mergeCell ref="B9:L9"/>
    <mergeCell ref="D10:E10"/>
    <mergeCell ref="F10:G10"/>
    <mergeCell ref="H10:I10"/>
    <mergeCell ref="J10:L10"/>
    <mergeCell ref="M10:N10"/>
    <mergeCell ref="A10:A11"/>
    <mergeCell ref="B10:B11"/>
    <mergeCell ref="C10:C11"/>
    <mergeCell ref="M5:N9"/>
  </mergeCells>
  <printOptions horizontalCentered="1" verticalCentered="1"/>
  <pageMargins left="0.118055555555556" right="0.118055555555556" top="0.157638888888889" bottom="0.157638888888889" header="0.510416666666667" footer="0.510416666666667"/>
  <pageSetup paperSize="9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71"/>
  <sheetViews>
    <sheetView view="pageBreakPreview" zoomScale="110" zoomScaleNormal="100" zoomScaleSheetLayoutView="110" workbookViewId="0">
      <selection activeCell="Q14" sqref="Q14"/>
    </sheetView>
  </sheetViews>
  <sheetFormatPr defaultColWidth="11.0571428571429" defaultRowHeight="12.75"/>
  <cols>
    <col min="1" max="1" width="21.0380952380952" customWidth="1"/>
    <col min="2" max="7" width="5.52380952380952" customWidth="1"/>
    <col min="8" max="8" width="6.33333333333333" customWidth="1"/>
    <col min="9" max="11" width="9.17142857142857" customWidth="1"/>
    <col min="12" max="12" width="11.0571428571429" customWidth="1"/>
  </cols>
  <sheetData>
    <row r="1" ht="18" customHeight="1" spans="1:12">
      <c r="A1" s="534"/>
      <c r="B1" s="520" t="s">
        <v>106</v>
      </c>
      <c r="C1" s="520"/>
      <c r="D1" s="520"/>
      <c r="E1" s="520"/>
      <c r="F1" s="520"/>
      <c r="G1" s="520"/>
      <c r="H1" s="520"/>
      <c r="I1" s="539" t="s">
        <v>107</v>
      </c>
      <c r="J1" s="540" t="s">
        <v>108</v>
      </c>
      <c r="K1" s="540" t="s">
        <v>109</v>
      </c>
      <c r="L1" s="540" t="s">
        <v>110</v>
      </c>
    </row>
    <row r="2" s="518" customFormat="1" ht="18" spans="1:51">
      <c r="A2" s="524" t="s">
        <v>111</v>
      </c>
      <c r="B2" s="522" t="s">
        <v>112</v>
      </c>
      <c r="C2" s="522" t="s">
        <v>113</v>
      </c>
      <c r="D2" s="522" t="s">
        <v>114</v>
      </c>
      <c r="E2" s="522" t="s">
        <v>115</v>
      </c>
      <c r="F2" s="522" t="s">
        <v>116</v>
      </c>
      <c r="G2" s="522" t="s">
        <v>117</v>
      </c>
      <c r="H2" s="535" t="s">
        <v>118</v>
      </c>
      <c r="I2" s="539"/>
      <c r="J2" s="540"/>
      <c r="K2" s="540"/>
      <c r="L2" s="540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</row>
    <row r="3" s="518" customFormat="1" ht="21" customHeight="1" spans="1:51">
      <c r="A3" s="536"/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7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</row>
    <row r="4" s="518" customFormat="1" ht="21" customHeight="1" spans="1:51">
      <c r="A4" s="536"/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7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  <c r="AY4" s="532"/>
    </row>
    <row r="5" s="518" customFormat="1" ht="21" customHeight="1" spans="1:51">
      <c r="A5" s="536"/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7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</row>
    <row r="6" s="518" customFormat="1" ht="21" customHeight="1" spans="1:51">
      <c r="A6" s="536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7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</row>
    <row r="7" s="518" customFormat="1" ht="21" customHeight="1" spans="1:51">
      <c r="A7" s="536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7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</row>
    <row r="8" s="518" customFormat="1" ht="21" customHeight="1" spans="1:51">
      <c r="A8" s="536"/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7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</row>
    <row r="9" s="518" customFormat="1" ht="21" customHeight="1" spans="1:51">
      <c r="A9" s="536"/>
      <c r="B9" s="526"/>
      <c r="C9" s="526"/>
      <c r="D9" s="526"/>
      <c r="E9" s="526"/>
      <c r="F9" s="526"/>
      <c r="G9" s="526"/>
      <c r="H9" s="526"/>
      <c r="I9" s="526"/>
      <c r="J9" s="526"/>
      <c r="K9" s="526"/>
      <c r="L9" s="527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</row>
    <row r="10" s="518" customFormat="1" ht="21" customHeight="1" spans="1:51">
      <c r="A10" s="536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7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</row>
    <row r="11" s="518" customFormat="1" ht="21" customHeight="1" spans="1:51">
      <c r="A11" s="536"/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7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</row>
    <row r="12" s="518" customFormat="1" ht="21" customHeight="1" spans="1:51">
      <c r="A12" s="536"/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7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</row>
    <row r="13" s="518" customFormat="1" ht="21" customHeight="1" spans="1:51">
      <c r="A13" s="536"/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7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</row>
    <row r="14" s="518" customFormat="1" ht="21" customHeight="1" spans="1:51">
      <c r="A14" s="536"/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7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</row>
    <row r="15" s="518" customFormat="1" ht="21" customHeight="1" spans="1:51">
      <c r="A15" s="536"/>
      <c r="B15" s="526"/>
      <c r="C15" s="526"/>
      <c r="D15" s="526"/>
      <c r="E15" s="526"/>
      <c r="F15" s="526"/>
      <c r="G15" s="526"/>
      <c r="H15" s="526"/>
      <c r="I15" s="526"/>
      <c r="J15" s="526"/>
      <c r="K15" s="526"/>
      <c r="L15" s="527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</row>
    <row r="16" s="518" customFormat="1" ht="21" customHeight="1" spans="1:51">
      <c r="A16" s="536"/>
      <c r="B16" s="526"/>
      <c r="C16" s="526"/>
      <c r="D16" s="526"/>
      <c r="E16" s="526"/>
      <c r="F16" s="526"/>
      <c r="G16" s="526"/>
      <c r="H16" s="526"/>
      <c r="I16" s="526"/>
      <c r="J16" s="526"/>
      <c r="K16" s="526"/>
      <c r="L16" s="527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</row>
    <row r="17" s="518" customFormat="1" ht="21" customHeight="1" spans="1:51">
      <c r="A17" s="536"/>
      <c r="B17" s="526"/>
      <c r="C17" s="526"/>
      <c r="D17" s="526"/>
      <c r="E17" s="526"/>
      <c r="F17" s="526"/>
      <c r="G17" s="526"/>
      <c r="H17" s="526"/>
      <c r="I17" s="526"/>
      <c r="J17" s="526"/>
      <c r="K17" s="526"/>
      <c r="L17" s="527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</row>
    <row r="18" s="518" customFormat="1" ht="21" customHeight="1" spans="1:51">
      <c r="A18" s="536"/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7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</row>
    <row r="19" s="518" customFormat="1" ht="21" customHeight="1" spans="1:51">
      <c r="A19" s="536"/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7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</row>
    <row r="20" s="518" customFormat="1" ht="21" customHeight="1" spans="1:51">
      <c r="A20" s="536"/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7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</row>
    <row r="21" s="518" customFormat="1" ht="21" customHeight="1" spans="1:51">
      <c r="A21" s="536"/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7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</row>
    <row r="22" s="518" customFormat="1" ht="21" customHeight="1" spans="1:51">
      <c r="A22" s="536"/>
      <c r="B22" s="526"/>
      <c r="C22" s="526"/>
      <c r="D22" s="526"/>
      <c r="E22" s="526"/>
      <c r="F22" s="526"/>
      <c r="G22" s="526"/>
      <c r="H22" s="526"/>
      <c r="I22" s="526"/>
      <c r="J22" s="526"/>
      <c r="K22" s="526"/>
      <c r="L22" s="527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</row>
    <row r="23" s="518" customFormat="1" ht="21" customHeight="1" spans="1:51">
      <c r="A23" s="536"/>
      <c r="B23" s="526"/>
      <c r="C23" s="526"/>
      <c r="D23" s="526"/>
      <c r="E23" s="526"/>
      <c r="F23" s="526"/>
      <c r="G23" s="526"/>
      <c r="H23" s="526"/>
      <c r="I23" s="526"/>
      <c r="J23" s="526"/>
      <c r="K23" s="526"/>
      <c r="L23" s="527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</row>
    <row r="24" s="518" customFormat="1" ht="21" customHeight="1" spans="1:51">
      <c r="A24" s="536"/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7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</row>
    <row r="25" s="518" customFormat="1" ht="21" customHeight="1" spans="1:51">
      <c r="A25" s="536"/>
      <c r="B25" s="526"/>
      <c r="C25" s="526"/>
      <c r="D25" s="526"/>
      <c r="E25" s="526"/>
      <c r="F25" s="526"/>
      <c r="G25" s="526"/>
      <c r="H25" s="526"/>
      <c r="I25" s="526"/>
      <c r="J25" s="526"/>
      <c r="K25" s="526"/>
      <c r="L25" s="527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</row>
    <row r="26" s="518" customFormat="1" ht="21" customHeight="1" spans="1:51">
      <c r="A26" s="536"/>
      <c r="B26" s="526"/>
      <c r="C26" s="526"/>
      <c r="D26" s="526"/>
      <c r="E26" s="526"/>
      <c r="F26" s="526"/>
      <c r="G26" s="526"/>
      <c r="H26" s="526"/>
      <c r="I26" s="526"/>
      <c r="J26" s="526"/>
      <c r="K26" s="526"/>
      <c r="L26" s="527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</row>
    <row r="27" s="518" customFormat="1" ht="21" customHeight="1" spans="1:51">
      <c r="A27" s="537"/>
      <c r="B27" s="529"/>
      <c r="C27" s="529"/>
      <c r="D27" s="529"/>
      <c r="E27" s="529"/>
      <c r="F27" s="529"/>
      <c r="G27" s="529"/>
      <c r="H27" s="533"/>
      <c r="I27" s="533"/>
      <c r="J27" s="533"/>
      <c r="K27" s="533"/>
      <c r="L27" s="533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</row>
    <row r="28" s="518" customFormat="1" ht="21" customHeight="1" spans="1:51">
      <c r="A28" s="537"/>
      <c r="B28" s="529"/>
      <c r="C28" s="529"/>
      <c r="D28" s="529"/>
      <c r="E28" s="529"/>
      <c r="F28" s="529"/>
      <c r="G28" s="529"/>
      <c r="H28" s="533"/>
      <c r="I28" s="533"/>
      <c r="J28" s="533"/>
      <c r="K28" s="533"/>
      <c r="L28" s="533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</row>
    <row r="29" s="518" customFormat="1" ht="21" customHeight="1" spans="1:51">
      <c r="A29" s="537"/>
      <c r="B29" s="529"/>
      <c r="C29" s="529"/>
      <c r="D29" s="529"/>
      <c r="E29" s="529"/>
      <c r="F29" s="529"/>
      <c r="G29" s="529"/>
      <c r="H29" s="533"/>
      <c r="I29" s="533"/>
      <c r="J29" s="533"/>
      <c r="K29" s="533"/>
      <c r="L29" s="533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</row>
    <row r="30" s="518" customFormat="1" ht="21" customHeight="1" spans="1:51">
      <c r="A30" s="537"/>
      <c r="B30" s="529"/>
      <c r="C30" s="529"/>
      <c r="D30" s="529"/>
      <c r="E30" s="529"/>
      <c r="F30" s="529"/>
      <c r="G30" s="529"/>
      <c r="H30" s="533"/>
      <c r="I30" s="533"/>
      <c r="J30" s="533"/>
      <c r="K30" s="533"/>
      <c r="L30" s="533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</row>
    <row r="31" s="518" customFormat="1" ht="21" customHeight="1" spans="1:51">
      <c r="A31" s="537"/>
      <c r="B31" s="529"/>
      <c r="C31" s="529"/>
      <c r="D31" s="529"/>
      <c r="E31" s="529"/>
      <c r="F31" s="529"/>
      <c r="G31" s="529"/>
      <c r="H31" s="533"/>
      <c r="I31" s="533"/>
      <c r="J31" s="533"/>
      <c r="K31" s="533"/>
      <c r="L31" s="533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</row>
    <row r="32" s="518" customFormat="1" ht="21" customHeight="1" spans="1:51">
      <c r="A32" s="537"/>
      <c r="B32" s="529"/>
      <c r="C32" s="529"/>
      <c r="D32" s="529"/>
      <c r="E32" s="529"/>
      <c r="F32" s="529"/>
      <c r="G32" s="529"/>
      <c r="H32" s="533"/>
      <c r="I32" s="533"/>
      <c r="J32" s="533"/>
      <c r="K32" s="533"/>
      <c r="L32" s="533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</row>
    <row r="33" s="518" customFormat="1" ht="20.25" customHeight="1" spans="1:51">
      <c r="A33" s="537"/>
      <c r="B33" s="529"/>
      <c r="C33" s="529"/>
      <c r="D33" s="529"/>
      <c r="E33" s="529"/>
      <c r="F33" s="529"/>
      <c r="G33" s="529"/>
      <c r="H33" s="533"/>
      <c r="I33" s="533"/>
      <c r="J33" s="533"/>
      <c r="K33" s="533"/>
      <c r="L33" s="533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</row>
    <row r="34" s="518" customFormat="1" ht="20.25" customHeight="1" spans="1:51">
      <c r="A34" s="537"/>
      <c r="B34" s="529"/>
      <c r="C34" s="529"/>
      <c r="D34" s="529"/>
      <c r="E34" s="529"/>
      <c r="F34" s="529"/>
      <c r="G34" s="529"/>
      <c r="H34" s="533"/>
      <c r="I34" s="533"/>
      <c r="J34" s="533"/>
      <c r="K34" s="533"/>
      <c r="L34" s="533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</row>
    <row r="35" s="518" customFormat="1" ht="20.25" customHeight="1" spans="1:51">
      <c r="A35" s="537"/>
      <c r="B35" s="529"/>
      <c r="C35" s="529"/>
      <c r="D35" s="529"/>
      <c r="E35" s="529"/>
      <c r="F35" s="529"/>
      <c r="G35" s="529"/>
      <c r="H35" s="533"/>
      <c r="I35" s="533"/>
      <c r="J35" s="533"/>
      <c r="K35" s="533"/>
      <c r="L35" s="533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</row>
    <row r="36" s="518" customFormat="1" ht="20.25" customHeight="1" spans="1:51">
      <c r="A36" s="537"/>
      <c r="B36" s="529"/>
      <c r="C36" s="529"/>
      <c r="D36" s="529"/>
      <c r="E36" s="529"/>
      <c r="F36" s="529"/>
      <c r="G36" s="529"/>
      <c r="H36" s="533"/>
      <c r="I36" s="533"/>
      <c r="J36" s="533"/>
      <c r="K36" s="533"/>
      <c r="L36" s="533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</row>
    <row r="37" s="518" customFormat="1" ht="20.25" customHeight="1" spans="1:51">
      <c r="A37" s="537"/>
      <c r="B37" s="529"/>
      <c r="C37" s="529"/>
      <c r="D37" s="529"/>
      <c r="E37" s="529"/>
      <c r="F37" s="529"/>
      <c r="G37" s="529"/>
      <c r="H37" s="533"/>
      <c r="I37" s="533"/>
      <c r="J37" s="533"/>
      <c r="K37" s="533"/>
      <c r="L37" s="533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</row>
    <row r="38" s="518" customFormat="1" ht="18" spans="1:51">
      <c r="A38" s="537"/>
      <c r="B38" s="529"/>
      <c r="C38" s="529"/>
      <c r="D38" s="529"/>
      <c r="E38" s="529"/>
      <c r="F38" s="529"/>
      <c r="G38" s="529"/>
      <c r="H38" s="533"/>
      <c r="I38" s="533"/>
      <c r="J38" s="533"/>
      <c r="K38" s="533"/>
      <c r="L38" s="533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</row>
    <row r="39" s="518" customFormat="1" ht="18" spans="1:51">
      <c r="A39" s="537"/>
      <c r="B39" s="529"/>
      <c r="C39" s="529"/>
      <c r="D39" s="529"/>
      <c r="E39" s="529"/>
      <c r="F39" s="529"/>
      <c r="G39" s="529"/>
      <c r="H39" s="533"/>
      <c r="I39" s="533"/>
      <c r="J39" s="533"/>
      <c r="K39" s="533"/>
      <c r="L39" s="533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</row>
    <row r="40" s="518" customFormat="1" ht="18" spans="1:51">
      <c r="A40" s="537"/>
      <c r="B40" s="529"/>
      <c r="C40" s="529"/>
      <c r="D40" s="529"/>
      <c r="E40" s="529"/>
      <c r="F40" s="529"/>
      <c r="G40" s="529"/>
      <c r="H40" s="533"/>
      <c r="I40" s="533"/>
      <c r="J40" s="533"/>
      <c r="K40" s="533"/>
      <c r="L40" s="533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</row>
    <row r="41" s="518" customFormat="1" ht="18.75" spans="1:51">
      <c r="A41" s="538"/>
      <c r="B41" s="529"/>
      <c r="C41" s="529"/>
      <c r="D41" s="529"/>
      <c r="E41" s="529"/>
      <c r="F41" s="529"/>
      <c r="G41" s="529"/>
      <c r="H41" s="533"/>
      <c r="I41" s="533"/>
      <c r="J41" s="533"/>
      <c r="K41" s="533"/>
      <c r="L41" s="533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</row>
    <row r="42" s="518" customFormat="1" ht="15" spans="1:51">
      <c r="A42" s="530"/>
      <c r="B42" s="530"/>
      <c r="C42" s="530"/>
      <c r="D42" s="530"/>
      <c r="E42" s="530"/>
      <c r="F42" s="530"/>
      <c r="G42" s="530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</row>
    <row r="43" s="518" customFormat="1" ht="15" spans="1:51">
      <c r="A43" s="530"/>
      <c r="B43" s="530"/>
      <c r="C43" s="530"/>
      <c r="D43" s="530"/>
      <c r="E43" s="530"/>
      <c r="F43" s="530"/>
      <c r="G43" s="530"/>
      <c r="H43" s="532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</row>
    <row r="44" s="518" customFormat="1" ht="15" spans="1:51">
      <c r="A44" s="530"/>
      <c r="B44" s="530"/>
      <c r="C44" s="530"/>
      <c r="D44" s="530"/>
      <c r="E44" s="530"/>
      <c r="F44" s="530"/>
      <c r="G44" s="530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</row>
    <row r="45" s="518" customFormat="1" ht="15" spans="1:51">
      <c r="A45" s="530"/>
      <c r="B45" s="530"/>
      <c r="C45" s="530"/>
      <c r="D45" s="530"/>
      <c r="E45" s="530"/>
      <c r="F45" s="530"/>
      <c r="G45" s="530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</row>
    <row r="46" s="518" customFormat="1" ht="15" spans="1:51">
      <c r="A46" s="530"/>
      <c r="B46" s="530"/>
      <c r="C46" s="530"/>
      <c r="D46" s="530"/>
      <c r="E46" s="530"/>
      <c r="F46" s="530"/>
      <c r="G46" s="530"/>
      <c r="H46" s="532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</row>
    <row r="47" s="518" customFormat="1" ht="15" spans="1:51">
      <c r="A47" s="530"/>
      <c r="B47" s="530"/>
      <c r="C47" s="530"/>
      <c r="D47" s="530"/>
      <c r="E47" s="530"/>
      <c r="F47" s="530"/>
      <c r="G47" s="530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</row>
    <row r="48" s="518" customFormat="1" ht="15" spans="1:51">
      <c r="A48" s="530"/>
      <c r="B48" s="530"/>
      <c r="C48" s="530"/>
      <c r="D48" s="530"/>
      <c r="E48" s="530"/>
      <c r="F48" s="530"/>
      <c r="G48" s="530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</row>
    <row r="49" s="518" customFormat="1" ht="15" spans="1:51">
      <c r="A49" s="530"/>
      <c r="B49" s="530"/>
      <c r="C49" s="530"/>
      <c r="D49" s="530"/>
      <c r="E49" s="530"/>
      <c r="F49" s="530"/>
      <c r="G49" s="530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</row>
    <row r="50" s="518" customFormat="1" ht="15" spans="1:51">
      <c r="A50" s="530"/>
      <c r="B50" s="530"/>
      <c r="C50" s="530"/>
      <c r="D50" s="530"/>
      <c r="E50" s="530"/>
      <c r="F50" s="530"/>
      <c r="G50" s="530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</row>
    <row r="51" s="518" customFormat="1" ht="15" spans="1:51">
      <c r="A51" s="530"/>
      <c r="B51" s="530"/>
      <c r="C51" s="530"/>
      <c r="D51" s="530"/>
      <c r="E51" s="530"/>
      <c r="F51" s="530"/>
      <c r="G51" s="530"/>
      <c r="H51" s="532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</row>
    <row r="52" s="518" customFormat="1" ht="15" spans="1:51">
      <c r="A52" s="530"/>
      <c r="B52" s="530"/>
      <c r="C52" s="530"/>
      <c r="D52" s="530"/>
      <c r="E52" s="530"/>
      <c r="F52" s="530"/>
      <c r="G52" s="530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</row>
    <row r="53" s="518" customFormat="1" ht="15" spans="1:51">
      <c r="A53" s="530"/>
      <c r="B53" s="530"/>
      <c r="C53" s="530"/>
      <c r="D53" s="530"/>
      <c r="E53" s="530"/>
      <c r="F53" s="530"/>
      <c r="G53" s="530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</row>
    <row r="54" s="518" customFormat="1" ht="15" spans="1:51">
      <c r="A54" s="530"/>
      <c r="B54" s="530"/>
      <c r="C54" s="530"/>
      <c r="D54" s="530"/>
      <c r="E54" s="530"/>
      <c r="F54" s="530"/>
      <c r="G54" s="530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</row>
    <row r="55" s="518" customFormat="1" ht="15" spans="1:51">
      <c r="A55" s="530"/>
      <c r="B55" s="530"/>
      <c r="C55" s="530"/>
      <c r="D55" s="530"/>
      <c r="E55" s="530"/>
      <c r="F55" s="530"/>
      <c r="G55" s="530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</row>
    <row r="56" s="518" customFormat="1" ht="15" spans="1:51">
      <c r="A56" s="530"/>
      <c r="B56" s="530"/>
      <c r="C56" s="530"/>
      <c r="D56" s="530"/>
      <c r="E56" s="530"/>
      <c r="F56" s="530"/>
      <c r="G56" s="530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</row>
    <row r="57" s="518" customFormat="1" ht="15" spans="1:51">
      <c r="A57" s="530"/>
      <c r="B57" s="530"/>
      <c r="C57" s="530"/>
      <c r="D57" s="530"/>
      <c r="E57" s="530"/>
      <c r="F57" s="530"/>
      <c r="G57" s="530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</row>
    <row r="58" s="518" customFormat="1" ht="15" spans="1:51">
      <c r="A58" s="530"/>
      <c r="B58" s="530"/>
      <c r="C58" s="530"/>
      <c r="D58" s="530"/>
      <c r="E58" s="530"/>
      <c r="F58" s="530"/>
      <c r="G58" s="530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  <c r="AY58" s="532"/>
    </row>
    <row r="59" s="518" customFormat="1" ht="15" spans="1:51">
      <c r="A59" s="530"/>
      <c r="B59" s="530"/>
      <c r="C59" s="530"/>
      <c r="D59" s="530"/>
      <c r="E59" s="530"/>
      <c r="F59" s="530"/>
      <c r="G59" s="530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532"/>
      <c r="AY59" s="532"/>
    </row>
    <row r="60" s="518" customFormat="1" ht="15" spans="1:51">
      <c r="A60" s="530"/>
      <c r="B60" s="530"/>
      <c r="C60" s="530"/>
      <c r="D60" s="530"/>
      <c r="E60" s="530"/>
      <c r="F60" s="530"/>
      <c r="G60" s="530"/>
      <c r="H60" s="532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2"/>
      <c r="AW60" s="532"/>
      <c r="AX60" s="532"/>
      <c r="AY60" s="532"/>
    </row>
    <row r="61" s="518" customFormat="1" ht="15" spans="1:51">
      <c r="A61" s="530"/>
      <c r="B61" s="530"/>
      <c r="C61" s="530"/>
      <c r="D61" s="530"/>
      <c r="E61" s="530"/>
      <c r="F61" s="530"/>
      <c r="G61" s="530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  <c r="AY61" s="532"/>
    </row>
    <row r="62" s="518" customFormat="1" ht="15" spans="1:51">
      <c r="A62" s="530"/>
      <c r="B62" s="530"/>
      <c r="C62" s="530"/>
      <c r="D62" s="530"/>
      <c r="E62" s="530"/>
      <c r="F62" s="530"/>
      <c r="G62" s="530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2"/>
    </row>
    <row r="63" s="518" customFormat="1" ht="15" spans="1:51">
      <c r="A63" s="530"/>
      <c r="B63" s="530"/>
      <c r="C63" s="530"/>
      <c r="D63" s="530"/>
      <c r="E63" s="530"/>
      <c r="F63" s="530"/>
      <c r="G63" s="530"/>
      <c r="H63" s="532"/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2"/>
    </row>
    <row r="64" s="518" customFormat="1" ht="15" spans="1:51">
      <c r="A64" s="530"/>
      <c r="B64" s="530"/>
      <c r="C64" s="530"/>
      <c r="D64" s="530"/>
      <c r="E64" s="530"/>
      <c r="F64" s="530"/>
      <c r="G64" s="530"/>
      <c r="H64" s="532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  <c r="AY64" s="532"/>
    </row>
    <row r="65" s="518" customFormat="1" ht="15" spans="1:51">
      <c r="A65" s="530"/>
      <c r="B65" s="530"/>
      <c r="C65" s="530"/>
      <c r="D65" s="530"/>
      <c r="E65" s="530"/>
      <c r="F65" s="530"/>
      <c r="G65" s="530"/>
      <c r="H65" s="532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2"/>
    </row>
    <row r="66" s="518" customFormat="1" ht="15" spans="1:51">
      <c r="A66" s="530"/>
      <c r="B66" s="530"/>
      <c r="C66" s="530"/>
      <c r="D66" s="530"/>
      <c r="E66" s="530"/>
      <c r="F66" s="530"/>
      <c r="G66" s="530"/>
      <c r="H66" s="532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2"/>
    </row>
    <row r="67" s="518" customFormat="1" ht="15" spans="1:51">
      <c r="A67" s="530"/>
      <c r="B67" s="530"/>
      <c r="C67" s="530"/>
      <c r="D67" s="530"/>
      <c r="E67" s="530"/>
      <c r="F67" s="530"/>
      <c r="G67" s="530"/>
      <c r="H67" s="532"/>
      <c r="I67" s="532"/>
      <c r="J67" s="532"/>
      <c r="K67" s="532"/>
      <c r="L67" s="53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  <c r="AY67" s="532"/>
    </row>
    <row r="68" s="518" customFormat="1" ht="15" spans="1:51">
      <c r="A68" s="530"/>
      <c r="B68" s="530"/>
      <c r="C68" s="530"/>
      <c r="D68" s="530"/>
      <c r="E68" s="530"/>
      <c r="F68" s="530"/>
      <c r="G68" s="530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2"/>
    </row>
    <row r="69" s="518" customFormat="1" ht="15" spans="1:51">
      <c r="A69" s="530"/>
      <c r="B69" s="530"/>
      <c r="C69" s="530"/>
      <c r="D69" s="530"/>
      <c r="E69" s="530"/>
      <c r="F69" s="530"/>
      <c r="G69" s="530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</row>
    <row r="70" s="518" customFormat="1" ht="15" spans="1:51">
      <c r="A70" s="530"/>
      <c r="B70" s="530"/>
      <c r="C70" s="530"/>
      <c r="D70" s="530"/>
      <c r="E70" s="530"/>
      <c r="F70" s="530"/>
      <c r="G70" s="530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/>
      <c r="AU70" s="532"/>
      <c r="AV70" s="532"/>
      <c r="AW70" s="532"/>
      <c r="AX70" s="532"/>
      <c r="AY70" s="532"/>
    </row>
    <row r="71" s="518" customFormat="1" ht="15" spans="1:51">
      <c r="A71" s="530"/>
      <c r="B71" s="530"/>
      <c r="C71" s="530"/>
      <c r="D71" s="530"/>
      <c r="E71" s="530"/>
      <c r="F71" s="530"/>
      <c r="G71" s="530"/>
      <c r="H71" s="532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/>
      <c r="AU71" s="532"/>
      <c r="AV71" s="532"/>
      <c r="AW71" s="532"/>
      <c r="AX71" s="532"/>
      <c r="AY71" s="532"/>
    </row>
  </sheetData>
  <sheetProtection selectLockedCells="1" selectUnlockedCells="1"/>
  <mergeCells count="5">
    <mergeCell ref="B1:H1"/>
    <mergeCell ref="I1:I2"/>
    <mergeCell ref="J1:J2"/>
    <mergeCell ref="K1:K2"/>
    <mergeCell ref="L1:L2"/>
  </mergeCells>
  <printOptions horizontalCentered="1"/>
  <pageMargins left="0.196527777777778" right="0.235416666666667" top="0.905555555555556" bottom="0.629166666666667" header="0.590277777777778" footer="0.39375"/>
  <pageSetup paperSize="9" orientation="portrait" horizontalDpi="300" verticalDpi="300"/>
  <headerFooter alignWithMargins="0" scaleWithDoc="0">
    <oddHeader>&amp;C&amp;A</oddHeader>
    <oddFooter>&amp;CStránka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71"/>
  <sheetViews>
    <sheetView view="pageBreakPreview" zoomScale="110" zoomScaleNormal="100" zoomScaleSheetLayoutView="110" workbookViewId="0">
      <selection activeCell="U35" sqref="U35"/>
    </sheetView>
  </sheetViews>
  <sheetFormatPr defaultColWidth="11.0571428571429" defaultRowHeight="12.75"/>
  <cols>
    <col min="1" max="1" width="22.7904761904762" customWidth="1"/>
    <col min="2" max="4" width="7.28571428571429" customWidth="1"/>
    <col min="5" max="8" width="9.30476190476191" customWidth="1"/>
    <col min="9" max="9" width="11.0571428571429" customWidth="1"/>
  </cols>
  <sheetData>
    <row r="1" ht="18" customHeight="1" spans="1:9">
      <c r="A1" s="519"/>
      <c r="B1" s="520" t="s">
        <v>106</v>
      </c>
      <c r="C1" s="520"/>
      <c r="D1" s="520"/>
      <c r="E1" s="520"/>
      <c r="F1" s="521" t="s">
        <v>107</v>
      </c>
      <c r="G1" s="522" t="s">
        <v>108</v>
      </c>
      <c r="H1" s="523" t="s">
        <v>126</v>
      </c>
      <c r="I1" s="531" t="s">
        <v>110</v>
      </c>
    </row>
    <row r="2" s="518" customFormat="1" ht="18" spans="1:52">
      <c r="A2" s="524" t="s">
        <v>111</v>
      </c>
      <c r="B2" s="522" t="s">
        <v>112</v>
      </c>
      <c r="C2" s="522" t="s">
        <v>113</v>
      </c>
      <c r="D2" s="522" t="s">
        <v>114</v>
      </c>
      <c r="E2" s="522" t="s">
        <v>118</v>
      </c>
      <c r="F2" s="521"/>
      <c r="G2" s="522"/>
      <c r="H2" s="523"/>
      <c r="I2" s="531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</row>
    <row r="3" s="518" customFormat="1" ht="21" customHeight="1" spans="1:52">
      <c r="A3" s="525"/>
      <c r="B3" s="526"/>
      <c r="C3" s="526"/>
      <c r="D3" s="526"/>
      <c r="E3" s="526"/>
      <c r="F3" s="526"/>
      <c r="G3" s="526"/>
      <c r="H3" s="526"/>
      <c r="I3" s="527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</row>
    <row r="4" s="518" customFormat="1" ht="21" customHeight="1" spans="1:52">
      <c r="A4" s="525"/>
      <c r="B4" s="526"/>
      <c r="C4" s="526"/>
      <c r="D4" s="526"/>
      <c r="E4" s="526"/>
      <c r="F4" s="526"/>
      <c r="G4" s="526"/>
      <c r="H4" s="526"/>
      <c r="I4" s="527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  <c r="AY4" s="532"/>
      <c r="AZ4" s="532"/>
    </row>
    <row r="5" s="518" customFormat="1" ht="21" customHeight="1" spans="1:52">
      <c r="A5" s="525"/>
      <c r="B5" s="526"/>
      <c r="C5" s="526"/>
      <c r="D5" s="526"/>
      <c r="E5" s="526"/>
      <c r="F5" s="526"/>
      <c r="G5" s="526"/>
      <c r="H5" s="526"/>
      <c r="I5" s="527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  <c r="AZ5" s="532"/>
    </row>
    <row r="6" s="518" customFormat="1" ht="21" customHeight="1" spans="1:52">
      <c r="A6" s="525"/>
      <c r="B6" s="526"/>
      <c r="C6" s="526"/>
      <c r="D6" s="526"/>
      <c r="E6" s="526"/>
      <c r="F6" s="526"/>
      <c r="G6" s="526"/>
      <c r="H6" s="526"/>
      <c r="I6" s="527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</row>
    <row r="7" s="518" customFormat="1" ht="21" customHeight="1" spans="1:52">
      <c r="A7" s="525"/>
      <c r="B7" s="526"/>
      <c r="C7" s="526"/>
      <c r="D7" s="526"/>
      <c r="E7" s="526"/>
      <c r="F7" s="526"/>
      <c r="G7" s="526"/>
      <c r="H7" s="526"/>
      <c r="I7" s="527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</row>
    <row r="8" s="518" customFormat="1" ht="21" customHeight="1" spans="1:52">
      <c r="A8" s="525"/>
      <c r="B8" s="526"/>
      <c r="C8" s="526"/>
      <c r="D8" s="526"/>
      <c r="E8" s="526"/>
      <c r="F8" s="526"/>
      <c r="G8" s="526"/>
      <c r="H8" s="526"/>
      <c r="I8" s="527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</row>
    <row r="9" s="518" customFormat="1" ht="21" customHeight="1" spans="1:52">
      <c r="A9" s="525"/>
      <c r="B9" s="526"/>
      <c r="C9" s="526"/>
      <c r="D9" s="526"/>
      <c r="E9" s="526"/>
      <c r="F9" s="526"/>
      <c r="G9" s="527"/>
      <c r="H9" s="526"/>
      <c r="I9" s="527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</row>
    <row r="10" s="518" customFormat="1" ht="21" customHeight="1" spans="1:52">
      <c r="A10" s="525"/>
      <c r="B10" s="526"/>
      <c r="C10" s="526"/>
      <c r="D10" s="526"/>
      <c r="E10" s="526"/>
      <c r="F10" s="526"/>
      <c r="G10" s="526"/>
      <c r="H10" s="526"/>
      <c r="I10" s="527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</row>
    <row r="11" s="518" customFormat="1" ht="21" customHeight="1" spans="1:52">
      <c r="A11" s="525"/>
      <c r="B11" s="526"/>
      <c r="C11" s="526"/>
      <c r="D11" s="526"/>
      <c r="E11" s="526"/>
      <c r="F11" s="526"/>
      <c r="G11" s="526"/>
      <c r="H11" s="526"/>
      <c r="I11" s="527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</row>
    <row r="12" s="518" customFormat="1" ht="21" customHeight="1" spans="1:52">
      <c r="A12" s="525"/>
      <c r="B12" s="526"/>
      <c r="C12" s="526"/>
      <c r="D12" s="526"/>
      <c r="E12" s="526"/>
      <c r="F12" s="526"/>
      <c r="G12" s="526"/>
      <c r="H12" s="526"/>
      <c r="I12" s="527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</row>
    <row r="13" s="518" customFormat="1" ht="21" customHeight="1" spans="1:52">
      <c r="A13" s="525"/>
      <c r="B13" s="526"/>
      <c r="C13" s="526"/>
      <c r="D13" s="526"/>
      <c r="E13" s="526"/>
      <c r="F13" s="526"/>
      <c r="G13" s="526"/>
      <c r="H13" s="526"/>
      <c r="I13" s="527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</row>
    <row r="14" s="518" customFormat="1" ht="21" customHeight="1" spans="1:52">
      <c r="A14" s="525"/>
      <c r="B14" s="526"/>
      <c r="C14" s="526"/>
      <c r="D14" s="526"/>
      <c r="E14" s="526"/>
      <c r="F14" s="526"/>
      <c r="G14" s="526"/>
      <c r="H14" s="526"/>
      <c r="I14" s="527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</row>
    <row r="15" s="518" customFormat="1" ht="21" customHeight="1" spans="1:52">
      <c r="A15" s="525"/>
      <c r="B15" s="526"/>
      <c r="C15" s="526"/>
      <c r="D15" s="526"/>
      <c r="E15" s="526"/>
      <c r="F15" s="526"/>
      <c r="G15" s="526"/>
      <c r="H15" s="526"/>
      <c r="I15" s="527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</row>
    <row r="16" s="518" customFormat="1" ht="21" customHeight="1" spans="1:52">
      <c r="A16" s="525"/>
      <c r="B16" s="526"/>
      <c r="C16" s="526"/>
      <c r="D16" s="526"/>
      <c r="E16" s="526"/>
      <c r="F16" s="526"/>
      <c r="G16" s="526"/>
      <c r="H16" s="526"/>
      <c r="I16" s="527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</row>
    <row r="17" s="518" customFormat="1" ht="21" customHeight="1" spans="1:52">
      <c r="A17" s="525"/>
      <c r="B17" s="526"/>
      <c r="C17" s="526"/>
      <c r="D17" s="526"/>
      <c r="E17" s="526"/>
      <c r="F17" s="526"/>
      <c r="G17" s="526"/>
      <c r="H17" s="526"/>
      <c r="I17" s="527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</row>
    <row r="18" s="518" customFormat="1" ht="21" customHeight="1" spans="1:52">
      <c r="A18" s="525"/>
      <c r="B18" s="526"/>
      <c r="C18" s="526"/>
      <c r="D18" s="526"/>
      <c r="E18" s="526"/>
      <c r="F18" s="526"/>
      <c r="G18" s="526"/>
      <c r="H18" s="526"/>
      <c r="I18" s="527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</row>
    <row r="19" s="518" customFormat="1" ht="21" customHeight="1" spans="1:52">
      <c r="A19" s="525"/>
      <c r="B19" s="526"/>
      <c r="C19" s="526"/>
      <c r="D19" s="526"/>
      <c r="E19" s="526"/>
      <c r="F19" s="526"/>
      <c r="G19" s="526"/>
      <c r="H19" s="526"/>
      <c r="I19" s="527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</row>
    <row r="20" s="518" customFormat="1" ht="21" customHeight="1" spans="1:52">
      <c r="A20" s="525"/>
      <c r="B20" s="526"/>
      <c r="C20" s="526"/>
      <c r="D20" s="526"/>
      <c r="E20" s="526"/>
      <c r="F20" s="526"/>
      <c r="G20" s="526"/>
      <c r="H20" s="526"/>
      <c r="I20" s="527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</row>
    <row r="21" s="518" customFormat="1" ht="21" customHeight="1" spans="1:52">
      <c r="A21" s="525"/>
      <c r="B21" s="526"/>
      <c r="C21" s="526"/>
      <c r="D21" s="526"/>
      <c r="E21" s="526"/>
      <c r="F21" s="526"/>
      <c r="G21" s="526"/>
      <c r="H21" s="526"/>
      <c r="I21" s="527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</row>
    <row r="22" s="518" customFormat="1" ht="21" customHeight="1" spans="1:52">
      <c r="A22" s="525"/>
      <c r="B22" s="526"/>
      <c r="C22" s="526"/>
      <c r="D22" s="526"/>
      <c r="E22" s="526"/>
      <c r="F22" s="526"/>
      <c r="G22" s="526"/>
      <c r="H22" s="526"/>
      <c r="I22" s="527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</row>
    <row r="23" s="518" customFormat="1" ht="21" customHeight="1" spans="1:52">
      <c r="A23" s="525"/>
      <c r="B23" s="526"/>
      <c r="C23" s="526"/>
      <c r="D23" s="526"/>
      <c r="E23" s="526"/>
      <c r="F23" s="526"/>
      <c r="G23" s="526"/>
      <c r="H23" s="526"/>
      <c r="I23" s="527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</row>
    <row r="24" s="518" customFormat="1" ht="21" customHeight="1" spans="1:52">
      <c r="A24" s="525"/>
      <c r="B24" s="526"/>
      <c r="C24" s="526"/>
      <c r="D24" s="526"/>
      <c r="E24" s="526"/>
      <c r="F24" s="526"/>
      <c r="G24" s="526"/>
      <c r="H24" s="526"/>
      <c r="I24" s="527"/>
      <c r="J24" s="532"/>
      <c r="K24" s="532"/>
      <c r="L24" s="532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</row>
    <row r="25" s="518" customFormat="1" ht="21" customHeight="1" spans="1:52">
      <c r="A25" s="525"/>
      <c r="B25" s="526"/>
      <c r="C25" s="526"/>
      <c r="D25" s="526"/>
      <c r="E25" s="526"/>
      <c r="F25" s="526"/>
      <c r="G25" s="526"/>
      <c r="H25" s="526"/>
      <c r="I25" s="527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</row>
    <row r="26" s="518" customFormat="1" ht="21" customHeight="1" spans="1:52">
      <c r="A26" s="525"/>
      <c r="B26" s="526"/>
      <c r="C26" s="526"/>
      <c r="D26" s="526"/>
      <c r="E26" s="526"/>
      <c r="F26" s="526"/>
      <c r="G26" s="526"/>
      <c r="H26" s="526"/>
      <c r="I26" s="527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</row>
    <row r="27" s="518" customFormat="1" ht="21" customHeight="1" spans="1:52">
      <c r="A27" s="528"/>
      <c r="B27" s="529"/>
      <c r="C27" s="529"/>
      <c r="D27" s="529"/>
      <c r="E27" s="529"/>
      <c r="F27" s="529"/>
      <c r="G27" s="529"/>
      <c r="H27" s="529"/>
      <c r="I27" s="533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</row>
    <row r="28" s="518" customFormat="1" ht="21" customHeight="1" spans="1:52">
      <c r="A28" s="528"/>
      <c r="B28" s="529"/>
      <c r="C28" s="529"/>
      <c r="D28" s="529"/>
      <c r="E28" s="529"/>
      <c r="F28" s="529"/>
      <c r="G28" s="529"/>
      <c r="H28" s="529"/>
      <c r="I28" s="533"/>
      <c r="J28" s="532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</row>
    <row r="29" s="518" customFormat="1" ht="21" customHeight="1" spans="1:52">
      <c r="A29" s="528"/>
      <c r="B29" s="529"/>
      <c r="C29" s="529"/>
      <c r="D29" s="529"/>
      <c r="E29" s="529"/>
      <c r="F29" s="529"/>
      <c r="G29" s="529"/>
      <c r="H29" s="529"/>
      <c r="I29" s="533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</row>
    <row r="30" s="518" customFormat="1" ht="21" customHeight="1" spans="1:52">
      <c r="A30" s="528"/>
      <c r="B30" s="529"/>
      <c r="C30" s="529"/>
      <c r="D30" s="529"/>
      <c r="E30" s="529"/>
      <c r="F30" s="529"/>
      <c r="G30" s="529"/>
      <c r="H30" s="529"/>
      <c r="I30" s="533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</row>
    <row r="31" s="518" customFormat="1" ht="21" customHeight="1" spans="1:52">
      <c r="A31" s="528"/>
      <c r="B31" s="529"/>
      <c r="C31" s="529"/>
      <c r="D31" s="529"/>
      <c r="E31" s="529"/>
      <c r="F31" s="529"/>
      <c r="G31" s="529"/>
      <c r="H31" s="529"/>
      <c r="I31" s="533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</row>
    <row r="32" s="518" customFormat="1" ht="21" customHeight="1" spans="1:52">
      <c r="A32" s="528"/>
      <c r="B32" s="529"/>
      <c r="C32" s="529"/>
      <c r="D32" s="529"/>
      <c r="E32" s="529"/>
      <c r="F32" s="529"/>
      <c r="G32" s="529"/>
      <c r="H32" s="529"/>
      <c r="I32" s="533"/>
      <c r="J32" s="532"/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</row>
    <row r="33" s="518" customFormat="1" ht="21" customHeight="1" spans="1:52">
      <c r="A33" s="528"/>
      <c r="B33" s="529"/>
      <c r="C33" s="529"/>
      <c r="D33" s="529"/>
      <c r="E33" s="529"/>
      <c r="F33" s="529"/>
      <c r="G33" s="529"/>
      <c r="H33" s="529"/>
      <c r="I33" s="533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</row>
    <row r="34" s="518" customFormat="1" ht="21" customHeight="1" spans="1:52">
      <c r="A34" s="528"/>
      <c r="B34" s="529"/>
      <c r="C34" s="529"/>
      <c r="D34" s="529"/>
      <c r="E34" s="529"/>
      <c r="F34" s="529"/>
      <c r="G34" s="529"/>
      <c r="H34" s="529"/>
      <c r="I34" s="533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</row>
    <row r="35" s="518" customFormat="1" ht="21" customHeight="1" spans="1:52">
      <c r="A35" s="528"/>
      <c r="B35" s="529"/>
      <c r="C35" s="529"/>
      <c r="D35" s="529"/>
      <c r="E35" s="529"/>
      <c r="F35" s="529"/>
      <c r="G35" s="529"/>
      <c r="H35" s="529"/>
      <c r="I35" s="533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</row>
    <row r="36" s="518" customFormat="1" ht="21" customHeight="1" spans="1:52">
      <c r="A36" s="528"/>
      <c r="B36" s="529"/>
      <c r="C36" s="529"/>
      <c r="D36" s="529"/>
      <c r="E36" s="529"/>
      <c r="F36" s="529"/>
      <c r="G36" s="529"/>
      <c r="H36" s="529"/>
      <c r="I36" s="533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</row>
    <row r="37" s="518" customFormat="1" ht="21" customHeight="1" spans="1:52">
      <c r="A37" s="528"/>
      <c r="B37" s="529"/>
      <c r="C37" s="529"/>
      <c r="D37" s="529"/>
      <c r="E37" s="529"/>
      <c r="F37" s="529"/>
      <c r="G37" s="529"/>
      <c r="H37" s="529"/>
      <c r="I37" s="533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</row>
    <row r="38" s="518" customFormat="1" ht="21" customHeight="1" spans="1:52">
      <c r="A38" s="528"/>
      <c r="B38" s="529"/>
      <c r="C38" s="529"/>
      <c r="D38" s="529"/>
      <c r="E38" s="529"/>
      <c r="F38" s="529"/>
      <c r="G38" s="529"/>
      <c r="H38" s="529"/>
      <c r="I38" s="533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</row>
    <row r="39" s="518" customFormat="1" ht="21" customHeight="1" spans="1:52">
      <c r="A39" s="528"/>
      <c r="B39" s="529"/>
      <c r="C39" s="529"/>
      <c r="D39" s="529"/>
      <c r="E39" s="529"/>
      <c r="F39" s="529"/>
      <c r="G39" s="529"/>
      <c r="H39" s="529"/>
      <c r="I39" s="533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</row>
    <row r="40" s="518" customFormat="1" ht="21" customHeight="1" spans="1:52">
      <c r="A40" s="528"/>
      <c r="B40" s="529"/>
      <c r="C40" s="529"/>
      <c r="D40" s="529"/>
      <c r="E40" s="529"/>
      <c r="F40" s="529"/>
      <c r="G40" s="529"/>
      <c r="H40" s="529"/>
      <c r="I40" s="533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</row>
    <row r="41" s="518" customFormat="1" ht="18" spans="1:52">
      <c r="A41" s="528"/>
      <c r="B41" s="529"/>
      <c r="C41" s="529"/>
      <c r="D41" s="529"/>
      <c r="E41" s="529"/>
      <c r="F41" s="529"/>
      <c r="G41" s="529"/>
      <c r="H41" s="529"/>
      <c r="I41" s="533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</row>
    <row r="42" s="518" customFormat="1" ht="15" spans="1:52">
      <c r="A42" s="530"/>
      <c r="B42" s="530"/>
      <c r="C42" s="530"/>
      <c r="D42" s="530"/>
      <c r="E42" s="530"/>
      <c r="F42" s="530"/>
      <c r="G42" s="530"/>
      <c r="H42" s="530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  <c r="AZ42" s="532"/>
    </row>
    <row r="43" s="518" customFormat="1" ht="15" spans="1:52">
      <c r="A43" s="530"/>
      <c r="B43" s="530"/>
      <c r="C43" s="530"/>
      <c r="D43" s="530"/>
      <c r="E43" s="530"/>
      <c r="F43" s="530"/>
      <c r="G43" s="530"/>
      <c r="H43" s="530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  <c r="AZ43" s="532"/>
    </row>
    <row r="44" s="518" customFormat="1" ht="15" spans="1:52">
      <c r="A44" s="530"/>
      <c r="B44" s="530"/>
      <c r="C44" s="530"/>
      <c r="D44" s="530"/>
      <c r="E44" s="530"/>
      <c r="F44" s="530"/>
      <c r="G44" s="530"/>
      <c r="H44" s="530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  <c r="AZ44" s="532"/>
    </row>
    <row r="45" s="518" customFormat="1" ht="15" spans="1:52">
      <c r="A45" s="530"/>
      <c r="B45" s="530"/>
      <c r="C45" s="530"/>
      <c r="D45" s="530"/>
      <c r="E45" s="530"/>
      <c r="F45" s="530"/>
      <c r="G45" s="530"/>
      <c r="H45" s="530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</row>
    <row r="46" s="518" customFormat="1" ht="15" spans="1:52">
      <c r="A46" s="530"/>
      <c r="B46" s="530"/>
      <c r="C46" s="530"/>
      <c r="D46" s="530"/>
      <c r="E46" s="530"/>
      <c r="F46" s="530"/>
      <c r="G46" s="530"/>
      <c r="H46" s="530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  <c r="AZ46" s="532"/>
    </row>
    <row r="47" s="518" customFormat="1" ht="15" spans="1:52">
      <c r="A47" s="530"/>
      <c r="B47" s="530"/>
      <c r="C47" s="530"/>
      <c r="D47" s="530"/>
      <c r="E47" s="530"/>
      <c r="F47" s="530"/>
      <c r="G47" s="530"/>
      <c r="H47" s="530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  <c r="AZ47" s="532"/>
    </row>
    <row r="48" s="518" customFormat="1" ht="15" spans="1:52">
      <c r="A48" s="530"/>
      <c r="B48" s="530"/>
      <c r="C48" s="530"/>
      <c r="D48" s="530"/>
      <c r="E48" s="530"/>
      <c r="F48" s="530"/>
      <c r="G48" s="530"/>
      <c r="H48" s="530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</row>
    <row r="49" s="518" customFormat="1" ht="15" spans="1:52">
      <c r="A49" s="530"/>
      <c r="B49" s="530"/>
      <c r="C49" s="530"/>
      <c r="D49" s="530"/>
      <c r="E49" s="530"/>
      <c r="F49" s="530"/>
      <c r="G49" s="530"/>
      <c r="H49" s="530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  <c r="AZ49" s="532"/>
    </row>
    <row r="50" s="518" customFormat="1" ht="15" spans="1:52">
      <c r="A50" s="530"/>
      <c r="B50" s="530"/>
      <c r="C50" s="530"/>
      <c r="D50" s="530"/>
      <c r="E50" s="530"/>
      <c r="F50" s="530"/>
      <c r="G50" s="530"/>
      <c r="H50" s="530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</row>
    <row r="51" s="518" customFormat="1" ht="15" spans="1:52">
      <c r="A51" s="530"/>
      <c r="B51" s="530"/>
      <c r="C51" s="530"/>
      <c r="D51" s="530"/>
      <c r="E51" s="530"/>
      <c r="F51" s="530"/>
      <c r="G51" s="530"/>
      <c r="H51" s="530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  <c r="AZ51" s="532"/>
    </row>
    <row r="52" s="518" customFormat="1" ht="15" spans="1:52">
      <c r="A52" s="530"/>
      <c r="B52" s="530"/>
      <c r="C52" s="530"/>
      <c r="D52" s="530"/>
      <c r="E52" s="530"/>
      <c r="F52" s="530"/>
      <c r="G52" s="530"/>
      <c r="H52" s="530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  <c r="AZ52" s="532"/>
    </row>
    <row r="53" s="518" customFormat="1" ht="15" spans="1:52">
      <c r="A53" s="530"/>
      <c r="B53" s="530"/>
      <c r="C53" s="530"/>
      <c r="D53" s="530"/>
      <c r="E53" s="530"/>
      <c r="F53" s="530"/>
      <c r="G53" s="530"/>
      <c r="H53" s="530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  <c r="AZ53" s="532"/>
    </row>
    <row r="54" s="518" customFormat="1" ht="15" spans="1:52">
      <c r="A54" s="530"/>
      <c r="B54" s="530"/>
      <c r="C54" s="530"/>
      <c r="D54" s="530"/>
      <c r="E54" s="530"/>
      <c r="F54" s="530"/>
      <c r="G54" s="530"/>
      <c r="H54" s="530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</row>
    <row r="55" s="518" customFormat="1" ht="15" spans="1:52">
      <c r="A55" s="530"/>
      <c r="B55" s="530"/>
      <c r="C55" s="530"/>
      <c r="D55" s="530"/>
      <c r="E55" s="530"/>
      <c r="F55" s="530"/>
      <c r="G55" s="530"/>
      <c r="H55" s="530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</row>
    <row r="56" s="518" customFormat="1" ht="15" spans="1:52">
      <c r="A56" s="530"/>
      <c r="B56" s="530"/>
      <c r="C56" s="530"/>
      <c r="D56" s="530"/>
      <c r="E56" s="530"/>
      <c r="F56" s="530"/>
      <c r="G56" s="530"/>
      <c r="H56" s="530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  <c r="AZ56" s="532"/>
    </row>
    <row r="57" s="518" customFormat="1" ht="15" spans="1:52">
      <c r="A57" s="530"/>
      <c r="B57" s="530"/>
      <c r="C57" s="530"/>
      <c r="D57" s="530"/>
      <c r="E57" s="530"/>
      <c r="F57" s="530"/>
      <c r="G57" s="530"/>
      <c r="H57" s="530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  <c r="AZ57" s="532"/>
    </row>
    <row r="58" s="518" customFormat="1" ht="15" spans="1:52">
      <c r="A58" s="530"/>
      <c r="B58" s="530"/>
      <c r="C58" s="530"/>
      <c r="D58" s="530"/>
      <c r="E58" s="530"/>
      <c r="F58" s="530"/>
      <c r="G58" s="530"/>
      <c r="H58" s="530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  <c r="AY58" s="532"/>
      <c r="AZ58" s="532"/>
    </row>
    <row r="59" s="518" customFormat="1" ht="15" spans="1:52">
      <c r="A59" s="530"/>
      <c r="B59" s="530"/>
      <c r="C59" s="530"/>
      <c r="D59" s="530"/>
      <c r="E59" s="530"/>
      <c r="F59" s="530"/>
      <c r="G59" s="530"/>
      <c r="H59" s="530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532"/>
      <c r="AY59" s="532"/>
      <c r="AZ59" s="532"/>
    </row>
    <row r="60" s="518" customFormat="1" ht="15" spans="1:52">
      <c r="A60" s="530"/>
      <c r="B60" s="530"/>
      <c r="C60" s="530"/>
      <c r="D60" s="530"/>
      <c r="E60" s="530"/>
      <c r="F60" s="530"/>
      <c r="G60" s="530"/>
      <c r="H60" s="530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2"/>
      <c r="AW60" s="532"/>
      <c r="AX60" s="532"/>
      <c r="AY60" s="532"/>
      <c r="AZ60" s="532"/>
    </row>
    <row r="61" s="518" customFormat="1" ht="15" spans="1:52">
      <c r="A61" s="530"/>
      <c r="B61" s="530"/>
      <c r="C61" s="530"/>
      <c r="D61" s="530"/>
      <c r="E61" s="530"/>
      <c r="F61" s="530"/>
      <c r="G61" s="530"/>
      <c r="H61" s="530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  <c r="AY61" s="532"/>
      <c r="AZ61" s="532"/>
    </row>
    <row r="62" s="518" customFormat="1" ht="15" spans="1:52">
      <c r="A62" s="530"/>
      <c r="B62" s="530"/>
      <c r="C62" s="530"/>
      <c r="D62" s="530"/>
      <c r="E62" s="530"/>
      <c r="F62" s="530"/>
      <c r="G62" s="530"/>
      <c r="H62" s="530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2"/>
      <c r="AZ62" s="532"/>
    </row>
    <row r="63" s="518" customFormat="1" ht="15" spans="1:52">
      <c r="A63" s="530"/>
      <c r="B63" s="530"/>
      <c r="C63" s="530"/>
      <c r="D63" s="530"/>
      <c r="E63" s="530"/>
      <c r="F63" s="530"/>
      <c r="G63" s="530"/>
      <c r="H63" s="530"/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2"/>
      <c r="AZ63" s="532"/>
    </row>
    <row r="64" s="518" customFormat="1" ht="15" spans="1:52">
      <c r="A64" s="530"/>
      <c r="B64" s="530"/>
      <c r="C64" s="530"/>
      <c r="D64" s="530"/>
      <c r="E64" s="530"/>
      <c r="F64" s="530"/>
      <c r="G64" s="530"/>
      <c r="H64" s="530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  <c r="AY64" s="532"/>
      <c r="AZ64" s="532"/>
    </row>
    <row r="65" s="518" customFormat="1" ht="15" spans="1:52">
      <c r="A65" s="530"/>
      <c r="B65" s="530"/>
      <c r="C65" s="530"/>
      <c r="D65" s="530"/>
      <c r="E65" s="530"/>
      <c r="F65" s="530"/>
      <c r="G65" s="530"/>
      <c r="H65" s="530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2"/>
      <c r="AZ65" s="532"/>
    </row>
    <row r="66" s="518" customFormat="1" ht="15" spans="1:52">
      <c r="A66" s="530"/>
      <c r="B66" s="530"/>
      <c r="C66" s="530"/>
      <c r="D66" s="530"/>
      <c r="E66" s="530"/>
      <c r="F66" s="530"/>
      <c r="G66" s="530"/>
      <c r="H66" s="530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2"/>
      <c r="AZ66" s="532"/>
    </row>
    <row r="67" s="518" customFormat="1" ht="15" spans="1:52">
      <c r="A67" s="530"/>
      <c r="B67" s="530"/>
      <c r="C67" s="530"/>
      <c r="D67" s="530"/>
      <c r="E67" s="530"/>
      <c r="F67" s="530"/>
      <c r="G67" s="530"/>
      <c r="H67" s="530"/>
      <c r="I67" s="532"/>
      <c r="J67" s="532"/>
      <c r="K67" s="532"/>
      <c r="L67" s="53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  <c r="AY67" s="532"/>
      <c r="AZ67" s="532"/>
    </row>
    <row r="68" s="518" customFormat="1" ht="15" spans="1:52">
      <c r="A68" s="530"/>
      <c r="B68" s="530"/>
      <c r="C68" s="530"/>
      <c r="D68" s="530"/>
      <c r="E68" s="530"/>
      <c r="F68" s="530"/>
      <c r="G68" s="530"/>
      <c r="H68" s="530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2"/>
      <c r="AZ68" s="532"/>
    </row>
    <row r="69" s="518" customFormat="1" ht="15" spans="1:52">
      <c r="A69" s="530"/>
      <c r="B69" s="530"/>
      <c r="C69" s="530"/>
      <c r="D69" s="530"/>
      <c r="E69" s="530"/>
      <c r="F69" s="530"/>
      <c r="G69" s="530"/>
      <c r="H69" s="530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  <c r="AZ69" s="532"/>
    </row>
    <row r="70" s="518" customFormat="1" ht="15" spans="1:52">
      <c r="A70" s="530"/>
      <c r="B70" s="530"/>
      <c r="C70" s="530"/>
      <c r="D70" s="530"/>
      <c r="E70" s="530"/>
      <c r="F70" s="530"/>
      <c r="G70" s="530"/>
      <c r="H70" s="530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/>
      <c r="AU70" s="532"/>
      <c r="AV70" s="532"/>
      <c r="AW70" s="532"/>
      <c r="AX70" s="532"/>
      <c r="AY70" s="532"/>
      <c r="AZ70" s="532"/>
    </row>
    <row r="71" s="518" customFormat="1" ht="15" spans="1:52">
      <c r="A71" s="530"/>
      <c r="B71" s="530"/>
      <c r="C71" s="530"/>
      <c r="D71" s="530"/>
      <c r="E71" s="530"/>
      <c r="F71" s="530"/>
      <c r="G71" s="530"/>
      <c r="H71" s="530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/>
      <c r="AU71" s="532"/>
      <c r="AV71" s="532"/>
      <c r="AW71" s="532"/>
      <c r="AX71" s="532"/>
      <c r="AY71" s="532"/>
      <c r="AZ71" s="532"/>
    </row>
  </sheetData>
  <sheetProtection selectLockedCells="1" selectUnlockedCells="1"/>
  <mergeCells count="5">
    <mergeCell ref="B1:E1"/>
    <mergeCell ref="F1:F2"/>
    <mergeCell ref="G1:G2"/>
    <mergeCell ref="H1:H2"/>
    <mergeCell ref="I1:I2"/>
  </mergeCells>
  <printOptions horizontalCentered="1"/>
  <pageMargins left="0.196527777777778" right="0.235416666666667" top="0.905555555555556" bottom="0.629166666666667" header="0.590277777777778" footer="0.39375"/>
  <pageSetup paperSize="9" orientation="portrait" horizontalDpi="300" verticalDpi="300"/>
  <headerFooter alignWithMargins="0" scaleWithDoc="0">
    <oddHeader>&amp;C&amp;A</oddHeader>
    <oddFooter>&amp;CStránka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49977111117893"/>
  </sheetPr>
  <dimension ref="A1:X35"/>
  <sheetViews>
    <sheetView view="pageBreakPreview" zoomScale="110" zoomScaleNormal="51" zoomScaleSheetLayoutView="110" workbookViewId="0">
      <selection activeCell="S24" sqref="S24"/>
    </sheetView>
  </sheetViews>
  <sheetFormatPr defaultColWidth="8.76190476190476" defaultRowHeight="12.75"/>
  <cols>
    <col min="1" max="1" width="19.8190476190476" style="3" customWidth="1"/>
    <col min="2" max="2" width="13.752380952381" style="3" customWidth="1"/>
    <col min="3" max="3" width="6.2" style="3" customWidth="1"/>
    <col min="4" max="4" width="7.40952380952381" style="3" customWidth="1"/>
    <col min="5" max="5" width="4.71428571428571" style="3" customWidth="1"/>
    <col min="6" max="6" width="8.08571428571429" style="3" customWidth="1"/>
    <col min="7" max="7" width="4.71428571428571" style="3" customWidth="1"/>
    <col min="8" max="8" width="8.08571428571429" style="3" customWidth="1"/>
    <col min="9" max="9" width="4.71428571428571" style="3" customWidth="1"/>
    <col min="10" max="11" width="6.47619047619048" style="3" customWidth="1"/>
    <col min="12" max="12" width="5.52380952380952" style="3" customWidth="1"/>
    <col min="13" max="13" width="8.8952380952381" style="3" customWidth="1"/>
    <col min="14" max="14" width="7.68571428571429" style="3" customWidth="1"/>
    <col min="15" max="15" width="8.76190476190476" style="4" customWidth="1"/>
    <col min="16" max="16384" width="8.76190476190476" style="4"/>
  </cols>
  <sheetData>
    <row r="1" s="1" customFormat="1" ht="23.25" customHeight="1" spans="1:14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</row>
    <row r="2" s="2" customFormat="1" ht="25.5" customHeight="1" spans="1:14">
      <c r="A2" s="457" t="s">
        <v>1</v>
      </c>
      <c r="B2" s="458" t="s">
        <v>127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97" t="s">
        <v>3</v>
      </c>
      <c r="N2" s="498">
        <v>915</v>
      </c>
    </row>
    <row r="3" s="2" customFormat="1" ht="16.5" customHeight="1" spans="1:14">
      <c r="A3" s="459" t="s">
        <v>4</v>
      </c>
      <c r="B3" s="460" t="s">
        <v>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99" t="s">
        <v>6</v>
      </c>
      <c r="N3" s="500" t="s">
        <v>128</v>
      </c>
    </row>
    <row r="4" s="2" customFormat="1" ht="16.5" customHeight="1" spans="1:14">
      <c r="A4" s="459" t="s">
        <v>8</v>
      </c>
      <c r="B4" s="461">
        <v>43085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99" t="s">
        <v>10</v>
      </c>
      <c r="N4" s="501"/>
    </row>
    <row r="5" s="2" customFormat="1" ht="16.5" customHeight="1" spans="1:16">
      <c r="A5" s="462" t="s">
        <v>11</v>
      </c>
      <c r="B5" s="463" t="s">
        <v>12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502"/>
      <c r="N5" s="502"/>
      <c r="P5" s="107"/>
    </row>
    <row r="6" s="2" customFormat="1" ht="16.5" customHeight="1" spans="1:14">
      <c r="A6" s="462" t="s">
        <v>13</v>
      </c>
      <c r="B6" s="463">
        <v>23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502"/>
      <c r="N6" s="502"/>
    </row>
    <row r="7" s="2" customFormat="1" ht="16.5" customHeight="1" spans="1:14">
      <c r="A7" s="462" t="s">
        <v>14</v>
      </c>
      <c r="B7" s="463" t="s">
        <v>15</v>
      </c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502"/>
      <c r="N7" s="502"/>
    </row>
    <row r="8" s="2" customFormat="1" ht="16.5" customHeight="1" spans="1:16">
      <c r="A8" s="462" t="s">
        <v>16</v>
      </c>
      <c r="B8" s="464" t="s">
        <v>129</v>
      </c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502"/>
      <c r="N8" s="502"/>
      <c r="P8" s="108"/>
    </row>
    <row r="9" s="2" customFormat="1" ht="16.5" customHeight="1" spans="1:14">
      <c r="A9" s="462" t="s">
        <v>18</v>
      </c>
      <c r="B9" s="463" t="s">
        <v>46</v>
      </c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502"/>
      <c r="N9" s="502"/>
    </row>
    <row r="10" s="3" customFormat="1" ht="16.5" customHeight="1" spans="1:14">
      <c r="A10" s="465" t="s">
        <v>20</v>
      </c>
      <c r="B10" s="466" t="s">
        <v>21</v>
      </c>
      <c r="C10" s="466" t="s">
        <v>22</v>
      </c>
      <c r="D10" s="467" t="s">
        <v>23</v>
      </c>
      <c r="E10" s="467"/>
      <c r="F10" s="467" t="s">
        <v>24</v>
      </c>
      <c r="G10" s="467"/>
      <c r="H10" s="467" t="s">
        <v>25</v>
      </c>
      <c r="I10" s="467"/>
      <c r="J10" s="503" t="s">
        <v>26</v>
      </c>
      <c r="K10" s="503"/>
      <c r="L10" s="503"/>
      <c r="M10" s="467" t="s">
        <v>27</v>
      </c>
      <c r="N10" s="467"/>
    </row>
    <row r="11" s="3" customFormat="1" ht="17.25" customHeight="1" spans="1:14">
      <c r="A11" s="465"/>
      <c r="B11" s="466"/>
      <c r="C11" s="466"/>
      <c r="D11" s="467" t="s">
        <v>28</v>
      </c>
      <c r="E11" s="466" t="s">
        <v>29</v>
      </c>
      <c r="F11" s="467" t="s">
        <v>28</v>
      </c>
      <c r="G11" s="466" t="s">
        <v>29</v>
      </c>
      <c r="H11" s="467" t="s">
        <v>28</v>
      </c>
      <c r="I11" s="466" t="s">
        <v>29</v>
      </c>
      <c r="J11" s="467" t="s">
        <v>28</v>
      </c>
      <c r="K11" s="504" t="s">
        <v>30</v>
      </c>
      <c r="L11" s="505" t="s">
        <v>31</v>
      </c>
      <c r="M11" s="467" t="s">
        <v>32</v>
      </c>
      <c r="N11" s="506" t="s">
        <v>33</v>
      </c>
    </row>
    <row r="12" ht="19.5" customHeight="1" spans="1:18">
      <c r="A12" s="468" t="s">
        <v>79</v>
      </c>
      <c r="B12" s="192" t="s">
        <v>42</v>
      </c>
      <c r="C12" s="469" t="s">
        <v>80</v>
      </c>
      <c r="D12" s="470">
        <v>137</v>
      </c>
      <c r="E12" s="471" t="s">
        <v>38</v>
      </c>
      <c r="F12" s="472">
        <v>152.48</v>
      </c>
      <c r="G12" s="473" t="s">
        <v>49</v>
      </c>
      <c r="H12" s="474">
        <v>132.76</v>
      </c>
      <c r="I12" s="479" t="s">
        <v>37</v>
      </c>
      <c r="J12" s="477">
        <v>9</v>
      </c>
      <c r="K12" s="507">
        <v>11</v>
      </c>
      <c r="L12" s="508" t="s">
        <v>39</v>
      </c>
      <c r="M12" s="509">
        <f t="shared" ref="M12:M34" si="0">SUM(D12,F12,H12,J12)</f>
        <v>431.24</v>
      </c>
      <c r="N12" s="479" t="s">
        <v>37</v>
      </c>
      <c r="R12" s="416"/>
    </row>
    <row r="13" ht="19.5" customHeight="1" spans="1:16">
      <c r="A13" s="475" t="s">
        <v>65</v>
      </c>
      <c r="B13" s="192" t="s">
        <v>35</v>
      </c>
      <c r="C13" s="476" t="s">
        <v>66</v>
      </c>
      <c r="D13" s="477">
        <v>129</v>
      </c>
      <c r="E13" s="425" t="s">
        <v>67</v>
      </c>
      <c r="F13" s="478">
        <v>155.02</v>
      </c>
      <c r="G13" s="479" t="s">
        <v>37</v>
      </c>
      <c r="H13" s="480">
        <v>126.7</v>
      </c>
      <c r="I13" s="473" t="s">
        <v>49</v>
      </c>
      <c r="J13" s="477">
        <v>10</v>
      </c>
      <c r="K13" s="427">
        <v>6</v>
      </c>
      <c r="L13" s="427" t="s">
        <v>38</v>
      </c>
      <c r="M13" s="510">
        <f t="shared" si="0"/>
        <v>420.72</v>
      </c>
      <c r="N13" s="427" t="s">
        <v>38</v>
      </c>
      <c r="O13" s="446">
        <f t="shared" ref="O13:O34" si="1">M13-M$12</f>
        <v>-10.52</v>
      </c>
      <c r="P13" s="446">
        <f t="shared" ref="P13:P34" si="2">M13-M12</f>
        <v>-10.52</v>
      </c>
    </row>
    <row r="14" ht="19.5" customHeight="1" spans="1:16">
      <c r="A14" s="481" t="s">
        <v>46</v>
      </c>
      <c r="B14" s="192" t="s">
        <v>42</v>
      </c>
      <c r="C14" s="469" t="s">
        <v>47</v>
      </c>
      <c r="D14" s="482">
        <v>141</v>
      </c>
      <c r="E14" s="479" t="s">
        <v>37</v>
      </c>
      <c r="F14" s="483">
        <v>140.96</v>
      </c>
      <c r="G14" s="425" t="s">
        <v>48</v>
      </c>
      <c r="H14" s="484">
        <v>122.06</v>
      </c>
      <c r="I14" s="511" t="s">
        <v>54</v>
      </c>
      <c r="J14" s="477">
        <v>7</v>
      </c>
      <c r="K14" s="507">
        <v>30</v>
      </c>
      <c r="L14" s="508" t="s">
        <v>58</v>
      </c>
      <c r="M14" s="512">
        <f t="shared" si="0"/>
        <v>411.02</v>
      </c>
      <c r="N14" s="473" t="s">
        <v>49</v>
      </c>
      <c r="O14" s="446">
        <f t="shared" si="1"/>
        <v>-20.22</v>
      </c>
      <c r="P14" s="446">
        <f t="shared" si="2"/>
        <v>-9.69999999999993</v>
      </c>
    </row>
    <row r="15" ht="19.5" customHeight="1" spans="1:16">
      <c r="A15" s="485" t="s">
        <v>130</v>
      </c>
      <c r="B15" s="192" t="s">
        <v>72</v>
      </c>
      <c r="C15" s="469"/>
      <c r="D15" s="486">
        <v>134</v>
      </c>
      <c r="E15" s="425" t="s">
        <v>48</v>
      </c>
      <c r="F15" s="487">
        <v>143.78</v>
      </c>
      <c r="G15" s="425" t="s">
        <v>54</v>
      </c>
      <c r="H15" s="487">
        <v>123.95</v>
      </c>
      <c r="I15" s="511" t="s">
        <v>55</v>
      </c>
      <c r="J15" s="477">
        <v>8</v>
      </c>
      <c r="K15" s="507">
        <v>18</v>
      </c>
      <c r="L15" s="508" t="s">
        <v>40</v>
      </c>
      <c r="M15" s="513">
        <f t="shared" si="0"/>
        <v>409.73</v>
      </c>
      <c r="N15" s="514" t="s">
        <v>39</v>
      </c>
      <c r="O15" s="446">
        <f t="shared" si="1"/>
        <v>-21.51</v>
      </c>
      <c r="P15" s="446">
        <f t="shared" si="2"/>
        <v>-1.29000000000008</v>
      </c>
    </row>
    <row r="16" ht="19.5" customHeight="1" spans="1:16">
      <c r="A16" s="481" t="s">
        <v>131</v>
      </c>
      <c r="B16" s="192" t="s">
        <v>132</v>
      </c>
      <c r="C16" s="469" t="s">
        <v>133</v>
      </c>
      <c r="D16" s="477">
        <v>122</v>
      </c>
      <c r="E16" s="425" t="s">
        <v>76</v>
      </c>
      <c r="F16" s="488">
        <v>152.62</v>
      </c>
      <c r="G16" s="427" t="s">
        <v>38</v>
      </c>
      <c r="H16" s="489">
        <v>121.2</v>
      </c>
      <c r="I16" s="511" t="s">
        <v>48</v>
      </c>
      <c r="J16" s="477">
        <v>10</v>
      </c>
      <c r="K16" s="479">
        <v>1</v>
      </c>
      <c r="L16" s="479" t="s">
        <v>37</v>
      </c>
      <c r="M16" s="513">
        <f t="shared" si="0"/>
        <v>405.82</v>
      </c>
      <c r="N16" s="514" t="s">
        <v>55</v>
      </c>
      <c r="O16" s="446">
        <f t="shared" si="1"/>
        <v>-25.42</v>
      </c>
      <c r="P16" s="446">
        <f t="shared" si="2"/>
        <v>-3.90999999999997</v>
      </c>
    </row>
    <row r="17" ht="19.5" customHeight="1" spans="1:16">
      <c r="A17" s="475" t="s">
        <v>71</v>
      </c>
      <c r="B17" s="192" t="s">
        <v>72</v>
      </c>
      <c r="C17" s="476" t="s">
        <v>73</v>
      </c>
      <c r="D17" s="477">
        <v>127</v>
      </c>
      <c r="E17" s="425" t="s">
        <v>44</v>
      </c>
      <c r="F17" s="484">
        <v>147.92</v>
      </c>
      <c r="G17" s="425" t="s">
        <v>55</v>
      </c>
      <c r="H17" s="484">
        <v>116.88</v>
      </c>
      <c r="I17" s="511" t="s">
        <v>67</v>
      </c>
      <c r="J17" s="477">
        <v>10</v>
      </c>
      <c r="K17" s="473">
        <v>7</v>
      </c>
      <c r="L17" s="473" t="s">
        <v>49</v>
      </c>
      <c r="M17" s="513">
        <f t="shared" si="0"/>
        <v>401.8</v>
      </c>
      <c r="N17" s="514" t="s">
        <v>54</v>
      </c>
      <c r="O17" s="446">
        <f t="shared" si="1"/>
        <v>-29.4400000000001</v>
      </c>
      <c r="P17" s="446">
        <f t="shared" si="2"/>
        <v>-4.02000000000004</v>
      </c>
    </row>
    <row r="18" ht="19.5" customHeight="1" spans="1:16">
      <c r="A18" s="490" t="s">
        <v>134</v>
      </c>
      <c r="B18" s="192" t="s">
        <v>132</v>
      </c>
      <c r="C18" s="476" t="s">
        <v>135</v>
      </c>
      <c r="D18" s="477">
        <v>120</v>
      </c>
      <c r="E18" s="425" t="s">
        <v>70</v>
      </c>
      <c r="F18" s="491">
        <v>149.8</v>
      </c>
      <c r="G18" s="425" t="s">
        <v>39</v>
      </c>
      <c r="H18" s="484">
        <v>121</v>
      </c>
      <c r="I18" s="511" t="s">
        <v>40</v>
      </c>
      <c r="J18" s="496">
        <v>9</v>
      </c>
      <c r="K18" s="515">
        <v>11</v>
      </c>
      <c r="L18" s="508" t="s">
        <v>39</v>
      </c>
      <c r="M18" s="513">
        <f t="shared" si="0"/>
        <v>399.8</v>
      </c>
      <c r="N18" s="514" t="s">
        <v>48</v>
      </c>
      <c r="O18" s="446">
        <f t="shared" si="1"/>
        <v>-31.44</v>
      </c>
      <c r="P18" s="446">
        <f t="shared" si="2"/>
        <v>-1.99999999999994</v>
      </c>
    </row>
    <row r="19" ht="19.5" customHeight="1" spans="1:16">
      <c r="A19" s="492" t="s">
        <v>59</v>
      </c>
      <c r="B19" s="192" t="s">
        <v>42</v>
      </c>
      <c r="C19" s="469" t="s">
        <v>60</v>
      </c>
      <c r="D19" s="477">
        <v>132</v>
      </c>
      <c r="E19" s="425" t="s">
        <v>40</v>
      </c>
      <c r="F19" s="491">
        <v>134.89</v>
      </c>
      <c r="G19" s="425" t="s">
        <v>61</v>
      </c>
      <c r="H19" s="489">
        <v>111.33</v>
      </c>
      <c r="I19" s="511" t="s">
        <v>61</v>
      </c>
      <c r="J19" s="477">
        <v>5</v>
      </c>
      <c r="K19" s="507">
        <v>43</v>
      </c>
      <c r="L19" s="508" t="s">
        <v>70</v>
      </c>
      <c r="M19" s="513">
        <f t="shared" si="0"/>
        <v>383.22</v>
      </c>
      <c r="N19" s="514" t="s">
        <v>40</v>
      </c>
      <c r="O19" s="446">
        <f t="shared" si="1"/>
        <v>-48.02</v>
      </c>
      <c r="P19" s="446">
        <f t="shared" si="2"/>
        <v>-16.58</v>
      </c>
    </row>
    <row r="20" ht="19.5" customHeight="1" spans="1:16">
      <c r="A20" s="468" t="s">
        <v>68</v>
      </c>
      <c r="B20" s="192" t="s">
        <v>42</v>
      </c>
      <c r="C20" s="493" t="s">
        <v>69</v>
      </c>
      <c r="D20" s="477">
        <v>95</v>
      </c>
      <c r="E20" s="425" t="s">
        <v>83</v>
      </c>
      <c r="F20" s="484">
        <v>137.96</v>
      </c>
      <c r="G20" s="425" t="s">
        <v>40</v>
      </c>
      <c r="H20" s="488">
        <v>132.37</v>
      </c>
      <c r="I20" s="427" t="s">
        <v>38</v>
      </c>
      <c r="J20" s="477">
        <v>9</v>
      </c>
      <c r="K20" s="507">
        <v>17</v>
      </c>
      <c r="L20" s="508" t="s">
        <v>48</v>
      </c>
      <c r="M20" s="513">
        <f t="shared" si="0"/>
        <v>374.33</v>
      </c>
      <c r="N20" s="514" t="s">
        <v>67</v>
      </c>
      <c r="O20" s="446">
        <f t="shared" si="1"/>
        <v>-56.91</v>
      </c>
      <c r="P20" s="446">
        <f t="shared" si="2"/>
        <v>-8.88999999999993</v>
      </c>
    </row>
    <row r="21" ht="19.5" customHeight="1" spans="1:16">
      <c r="A21" s="494" t="s">
        <v>136</v>
      </c>
      <c r="B21" s="192" t="s">
        <v>72</v>
      </c>
      <c r="C21" s="493" t="s">
        <v>137</v>
      </c>
      <c r="D21" s="495">
        <v>137</v>
      </c>
      <c r="E21" s="473" t="s">
        <v>49</v>
      </c>
      <c r="F21" s="491">
        <v>121.19</v>
      </c>
      <c r="G21" s="425" t="s">
        <v>44</v>
      </c>
      <c r="H21" s="484">
        <v>106.59</v>
      </c>
      <c r="I21" s="511" t="s">
        <v>58</v>
      </c>
      <c r="J21" s="477">
        <v>3</v>
      </c>
      <c r="K21" s="507">
        <v>62</v>
      </c>
      <c r="L21" s="508" t="s">
        <v>45</v>
      </c>
      <c r="M21" s="513">
        <f t="shared" si="0"/>
        <v>367.78</v>
      </c>
      <c r="N21" s="514" t="s">
        <v>61</v>
      </c>
      <c r="O21" s="446">
        <f t="shared" si="1"/>
        <v>-63.46</v>
      </c>
      <c r="P21" s="446">
        <f t="shared" si="2"/>
        <v>-6.55000000000007</v>
      </c>
    </row>
    <row r="22" ht="19.5" customHeight="1" spans="1:16">
      <c r="A22" s="481" t="s">
        <v>138</v>
      </c>
      <c r="B22" s="192" t="s">
        <v>42</v>
      </c>
      <c r="C22" s="469" t="s">
        <v>139</v>
      </c>
      <c r="D22" s="477">
        <v>123</v>
      </c>
      <c r="E22" s="425" t="s">
        <v>64</v>
      </c>
      <c r="F22" s="484">
        <v>135.14</v>
      </c>
      <c r="G22" s="425" t="s">
        <v>67</v>
      </c>
      <c r="H22" s="484">
        <v>101.85</v>
      </c>
      <c r="I22" s="511" t="s">
        <v>44</v>
      </c>
      <c r="J22" s="477">
        <v>6</v>
      </c>
      <c r="K22" s="507">
        <v>37</v>
      </c>
      <c r="L22" s="508" t="s">
        <v>64</v>
      </c>
      <c r="M22" s="513">
        <f t="shared" si="0"/>
        <v>365.99</v>
      </c>
      <c r="N22" s="514" t="s">
        <v>58</v>
      </c>
      <c r="O22" s="446">
        <f t="shared" si="1"/>
        <v>-65.25</v>
      </c>
      <c r="P22" s="446">
        <f t="shared" si="2"/>
        <v>-1.78999999999996</v>
      </c>
    </row>
    <row r="23" ht="19.5" customHeight="1" spans="1:16">
      <c r="A23" s="492" t="s">
        <v>140</v>
      </c>
      <c r="B23" s="192" t="s">
        <v>42</v>
      </c>
      <c r="C23" s="469" t="s">
        <v>141</v>
      </c>
      <c r="D23" s="477">
        <v>115</v>
      </c>
      <c r="E23" s="425" t="s">
        <v>86</v>
      </c>
      <c r="F23" s="484">
        <v>115.04</v>
      </c>
      <c r="G23" s="425" t="s">
        <v>70</v>
      </c>
      <c r="H23" s="484">
        <v>125.64</v>
      </c>
      <c r="I23" s="511" t="s">
        <v>39</v>
      </c>
      <c r="J23" s="477">
        <v>3</v>
      </c>
      <c r="K23" s="507">
        <v>59</v>
      </c>
      <c r="L23" s="508" t="s">
        <v>86</v>
      </c>
      <c r="M23" s="513">
        <f t="shared" si="0"/>
        <v>358.68</v>
      </c>
      <c r="N23" s="514" t="s">
        <v>44</v>
      </c>
      <c r="O23" s="446">
        <f t="shared" si="1"/>
        <v>-72.56</v>
      </c>
      <c r="P23" s="446">
        <f t="shared" si="2"/>
        <v>-7.31</v>
      </c>
    </row>
    <row r="24" ht="19.5" customHeight="1" spans="1:17">
      <c r="A24" s="481" t="s">
        <v>142</v>
      </c>
      <c r="B24" s="192" t="s">
        <v>132</v>
      </c>
      <c r="C24" s="469" t="s">
        <v>143</v>
      </c>
      <c r="D24" s="477">
        <v>127</v>
      </c>
      <c r="E24" s="425" t="s">
        <v>58</v>
      </c>
      <c r="F24" s="483">
        <v>132.73</v>
      </c>
      <c r="G24" s="425" t="s">
        <v>58</v>
      </c>
      <c r="H24" s="484">
        <v>79.5</v>
      </c>
      <c r="I24" s="511" t="s">
        <v>86</v>
      </c>
      <c r="J24" s="477">
        <v>8</v>
      </c>
      <c r="K24" s="507">
        <v>24</v>
      </c>
      <c r="L24" s="508" t="s">
        <v>67</v>
      </c>
      <c r="M24" s="513">
        <f t="shared" si="0"/>
        <v>347.23</v>
      </c>
      <c r="N24" s="514" t="s">
        <v>64</v>
      </c>
      <c r="O24" s="446">
        <f t="shared" si="1"/>
        <v>-84.01</v>
      </c>
      <c r="P24" s="446">
        <f t="shared" si="2"/>
        <v>-11.45</v>
      </c>
      <c r="Q24" s="416"/>
    </row>
    <row r="25" ht="19.5" customHeight="1" spans="1:24">
      <c r="A25" s="485" t="s">
        <v>77</v>
      </c>
      <c r="B25" s="192" t="s">
        <v>42</v>
      </c>
      <c r="C25" s="469" t="s">
        <v>78</v>
      </c>
      <c r="D25" s="496">
        <v>137</v>
      </c>
      <c r="E25" s="425" t="s">
        <v>39</v>
      </c>
      <c r="F25" s="484">
        <v>95.93</v>
      </c>
      <c r="G25" s="425" t="s">
        <v>45</v>
      </c>
      <c r="H25" s="484">
        <v>100.89</v>
      </c>
      <c r="I25" s="511" t="s">
        <v>64</v>
      </c>
      <c r="J25" s="477">
        <v>8</v>
      </c>
      <c r="K25" s="507">
        <v>24</v>
      </c>
      <c r="L25" s="508" t="s">
        <v>67</v>
      </c>
      <c r="M25" s="513">
        <f t="shared" si="0"/>
        <v>341.82</v>
      </c>
      <c r="N25" s="514" t="s">
        <v>76</v>
      </c>
      <c r="O25" s="446">
        <f t="shared" si="1"/>
        <v>-89.42</v>
      </c>
      <c r="P25" s="446">
        <f t="shared" si="2"/>
        <v>-5.41000000000003</v>
      </c>
      <c r="X25" s="416"/>
    </row>
    <row r="26" ht="19.5" customHeight="1" spans="1:16">
      <c r="A26" s="485" t="s">
        <v>144</v>
      </c>
      <c r="B26" s="192"/>
      <c r="C26" s="469"/>
      <c r="D26" s="486">
        <v>136</v>
      </c>
      <c r="E26" s="425" t="s">
        <v>55</v>
      </c>
      <c r="F26" s="487">
        <v>117.55</v>
      </c>
      <c r="G26" s="425" t="s">
        <v>76</v>
      </c>
      <c r="H26" s="487">
        <v>85.8</v>
      </c>
      <c r="I26" s="511" t="s">
        <v>70</v>
      </c>
      <c r="J26" s="486">
        <v>1</v>
      </c>
      <c r="K26" s="516">
        <v>74</v>
      </c>
      <c r="L26" s="508" t="s">
        <v>96</v>
      </c>
      <c r="M26" s="513">
        <f t="shared" si="0"/>
        <v>340.35</v>
      </c>
      <c r="N26" s="514" t="s">
        <v>70</v>
      </c>
      <c r="O26" s="446">
        <f t="shared" si="1"/>
        <v>-90.89</v>
      </c>
      <c r="P26" s="446">
        <f t="shared" si="2"/>
        <v>-1.46999999999997</v>
      </c>
    </row>
    <row r="27" ht="19.5" customHeight="1" spans="1:16">
      <c r="A27" s="481" t="s">
        <v>145</v>
      </c>
      <c r="B27" s="192" t="s">
        <v>42</v>
      </c>
      <c r="C27" s="469" t="s">
        <v>146</v>
      </c>
      <c r="D27" s="477">
        <v>128</v>
      </c>
      <c r="E27" s="425" t="s">
        <v>61</v>
      </c>
      <c r="F27" s="484">
        <v>113.09</v>
      </c>
      <c r="G27" s="425" t="s">
        <v>86</v>
      </c>
      <c r="H27" s="484">
        <v>65.88</v>
      </c>
      <c r="I27" s="511" t="s">
        <v>45</v>
      </c>
      <c r="J27" s="477">
        <v>5</v>
      </c>
      <c r="K27" s="507">
        <v>42</v>
      </c>
      <c r="L27" s="508" t="s">
        <v>76</v>
      </c>
      <c r="M27" s="513">
        <f t="shared" si="0"/>
        <v>311.97</v>
      </c>
      <c r="N27" s="514" t="s">
        <v>86</v>
      </c>
      <c r="O27" s="446">
        <f t="shared" si="1"/>
        <v>-119.27</v>
      </c>
      <c r="P27" s="446">
        <f t="shared" si="2"/>
        <v>-28.38</v>
      </c>
    </row>
    <row r="28" ht="19.5" customHeight="1" spans="1:16">
      <c r="A28" s="485" t="s">
        <v>89</v>
      </c>
      <c r="B28" s="192" t="s">
        <v>42</v>
      </c>
      <c r="C28" s="469" t="s">
        <v>90</v>
      </c>
      <c r="D28" s="477">
        <v>72</v>
      </c>
      <c r="E28" s="425" t="s">
        <v>93</v>
      </c>
      <c r="F28" s="484">
        <v>121.07</v>
      </c>
      <c r="G28" s="425" t="s">
        <v>64</v>
      </c>
      <c r="H28" s="484">
        <v>88.79</v>
      </c>
      <c r="I28" s="511" t="s">
        <v>76</v>
      </c>
      <c r="J28" s="477">
        <v>3</v>
      </c>
      <c r="K28" s="507">
        <v>60</v>
      </c>
      <c r="L28" s="508" t="s">
        <v>83</v>
      </c>
      <c r="M28" s="513">
        <f t="shared" si="0"/>
        <v>284.86</v>
      </c>
      <c r="N28" s="514" t="s">
        <v>83</v>
      </c>
      <c r="O28" s="446">
        <f t="shared" si="1"/>
        <v>-146.38</v>
      </c>
      <c r="P28" s="446">
        <f t="shared" si="2"/>
        <v>-27.11</v>
      </c>
    </row>
    <row r="29" ht="19.5" customHeight="1" spans="1:16">
      <c r="A29" s="481" t="s">
        <v>147</v>
      </c>
      <c r="B29" s="192" t="s">
        <v>42</v>
      </c>
      <c r="C29" s="469" t="s">
        <v>148</v>
      </c>
      <c r="D29" s="477">
        <v>136</v>
      </c>
      <c r="E29" s="425" t="s">
        <v>54</v>
      </c>
      <c r="F29" s="484">
        <v>57.26</v>
      </c>
      <c r="G29" s="425" t="s">
        <v>96</v>
      </c>
      <c r="H29" s="484">
        <v>77.35</v>
      </c>
      <c r="I29" s="511" t="s">
        <v>83</v>
      </c>
      <c r="J29" s="477">
        <v>9</v>
      </c>
      <c r="K29" s="507">
        <v>16</v>
      </c>
      <c r="L29" s="508" t="s">
        <v>54</v>
      </c>
      <c r="M29" s="513">
        <f t="shared" si="0"/>
        <v>279.61</v>
      </c>
      <c r="N29" s="514" t="s">
        <v>45</v>
      </c>
      <c r="O29" s="446">
        <f t="shared" si="1"/>
        <v>-151.63</v>
      </c>
      <c r="P29" s="446">
        <f t="shared" si="2"/>
        <v>-5.25</v>
      </c>
    </row>
    <row r="30" ht="19.5" customHeight="1" spans="1:19">
      <c r="A30" s="492" t="s">
        <v>149</v>
      </c>
      <c r="B30" s="192" t="s">
        <v>132</v>
      </c>
      <c r="C30" s="469" t="s">
        <v>150</v>
      </c>
      <c r="D30" s="477">
        <v>90</v>
      </c>
      <c r="E30" s="425" t="s">
        <v>45</v>
      </c>
      <c r="F30" s="484">
        <v>98.04</v>
      </c>
      <c r="G30" s="425" t="s">
        <v>83</v>
      </c>
      <c r="H30" s="484">
        <v>53.33</v>
      </c>
      <c r="I30" s="511" t="s">
        <v>96</v>
      </c>
      <c r="J30" s="477">
        <v>7</v>
      </c>
      <c r="K30" s="507">
        <v>32</v>
      </c>
      <c r="L30" s="508" t="s">
        <v>44</v>
      </c>
      <c r="M30" s="513">
        <f t="shared" si="0"/>
        <v>248.37</v>
      </c>
      <c r="N30" s="514" t="s">
        <v>96</v>
      </c>
      <c r="O30" s="446">
        <f t="shared" si="1"/>
        <v>-182.87</v>
      </c>
      <c r="P30" s="446">
        <f t="shared" si="2"/>
        <v>-31.24</v>
      </c>
      <c r="S30" s="416"/>
    </row>
    <row r="31" ht="19.5" customHeight="1" spans="1:16">
      <c r="A31" s="492" t="s">
        <v>151</v>
      </c>
      <c r="B31" s="192" t="s">
        <v>132</v>
      </c>
      <c r="C31" s="469" t="s">
        <v>152</v>
      </c>
      <c r="D31" s="477">
        <v>85</v>
      </c>
      <c r="E31" s="425" t="s">
        <v>96</v>
      </c>
      <c r="F31" s="484">
        <v>34.27</v>
      </c>
      <c r="G31" s="425" t="s">
        <v>93</v>
      </c>
      <c r="H31" s="484">
        <v>37.44</v>
      </c>
      <c r="I31" s="511" t="s">
        <v>93</v>
      </c>
      <c r="J31" s="477">
        <v>1</v>
      </c>
      <c r="K31" s="507">
        <v>80</v>
      </c>
      <c r="L31" s="508" t="s">
        <v>93</v>
      </c>
      <c r="M31" s="513">
        <f t="shared" si="0"/>
        <v>157.71</v>
      </c>
      <c r="N31" s="514" t="s">
        <v>93</v>
      </c>
      <c r="O31" s="446">
        <f t="shared" si="1"/>
        <v>-273.53</v>
      </c>
      <c r="P31" s="446">
        <f t="shared" si="2"/>
        <v>-90.66</v>
      </c>
    </row>
    <row r="32" ht="19.5" customHeight="1" spans="1:16">
      <c r="A32" s="492" t="s">
        <v>153</v>
      </c>
      <c r="B32" s="192"/>
      <c r="C32" s="469"/>
      <c r="D32" s="477">
        <v>70</v>
      </c>
      <c r="E32" s="425" t="s">
        <v>101</v>
      </c>
      <c r="F32" s="484">
        <v>0</v>
      </c>
      <c r="G32" s="425" t="s">
        <v>101</v>
      </c>
      <c r="H32" s="484">
        <v>6.77</v>
      </c>
      <c r="I32" s="511" t="s">
        <v>154</v>
      </c>
      <c r="J32" s="477">
        <v>0</v>
      </c>
      <c r="K32" s="507" t="s">
        <v>155</v>
      </c>
      <c r="L32" s="508" t="s">
        <v>101</v>
      </c>
      <c r="M32" s="513">
        <f t="shared" si="0"/>
        <v>76.77</v>
      </c>
      <c r="N32" s="514" t="s">
        <v>101</v>
      </c>
      <c r="O32" s="446">
        <f t="shared" si="1"/>
        <v>-354.47</v>
      </c>
      <c r="P32" s="446">
        <f t="shared" si="2"/>
        <v>-80.94</v>
      </c>
    </row>
    <row r="33" ht="19.5" customHeight="1" spans="1:16">
      <c r="A33" s="481" t="s">
        <v>94</v>
      </c>
      <c r="B33" s="192"/>
      <c r="C33" s="469"/>
      <c r="D33" s="477">
        <v>47</v>
      </c>
      <c r="E33" s="425" t="s">
        <v>154</v>
      </c>
      <c r="F33" s="484">
        <v>0</v>
      </c>
      <c r="G33" s="425" t="s">
        <v>101</v>
      </c>
      <c r="H33" s="484">
        <v>0</v>
      </c>
      <c r="I33" s="511" t="s">
        <v>156</v>
      </c>
      <c r="J33" s="496">
        <v>0</v>
      </c>
      <c r="K33" s="515" t="s">
        <v>155</v>
      </c>
      <c r="L33" s="508" t="s">
        <v>101</v>
      </c>
      <c r="M33" s="513">
        <f t="shared" si="0"/>
        <v>47</v>
      </c>
      <c r="N33" s="514" t="s">
        <v>154</v>
      </c>
      <c r="O33" s="446">
        <f t="shared" si="1"/>
        <v>-384.24</v>
      </c>
      <c r="P33" s="446">
        <f t="shared" si="2"/>
        <v>-29.77</v>
      </c>
    </row>
    <row r="34" ht="19.5" customHeight="1" spans="1:16">
      <c r="A34" s="475" t="s">
        <v>157</v>
      </c>
      <c r="B34" s="192" t="s">
        <v>42</v>
      </c>
      <c r="C34" s="476"/>
      <c r="D34" s="477">
        <v>28</v>
      </c>
      <c r="E34" s="425" t="s">
        <v>156</v>
      </c>
      <c r="F34" s="484">
        <v>0</v>
      </c>
      <c r="G34" s="425" t="s">
        <v>101</v>
      </c>
      <c r="H34" s="484">
        <v>17.73</v>
      </c>
      <c r="I34" s="511" t="s">
        <v>101</v>
      </c>
      <c r="J34" s="477">
        <v>0</v>
      </c>
      <c r="K34" s="507" t="s">
        <v>155</v>
      </c>
      <c r="L34" s="508" t="s">
        <v>101</v>
      </c>
      <c r="M34" s="513">
        <f t="shared" si="0"/>
        <v>45.73</v>
      </c>
      <c r="N34" s="514" t="s">
        <v>156</v>
      </c>
      <c r="O34" s="446">
        <f t="shared" si="1"/>
        <v>-385.51</v>
      </c>
      <c r="P34" s="446">
        <f t="shared" si="2"/>
        <v>-1.27</v>
      </c>
    </row>
    <row r="35" ht="19.5" customHeight="1" spans="1:14">
      <c r="A35" s="492"/>
      <c r="B35" s="192"/>
      <c r="C35" s="469"/>
      <c r="D35" s="486"/>
      <c r="E35" s="425"/>
      <c r="F35" s="487"/>
      <c r="G35" s="425"/>
      <c r="H35" s="487"/>
      <c r="I35" s="511"/>
      <c r="J35" s="477"/>
      <c r="K35" s="507"/>
      <c r="L35" s="508"/>
      <c r="M35" s="513"/>
      <c r="N35" s="517"/>
    </row>
  </sheetData>
  <sheetProtection selectLockedCells="1" selectUnlockedCells="1"/>
  <mergeCells count="18">
    <mergeCell ref="A1:N1"/>
    <mergeCell ref="B2:L2"/>
    <mergeCell ref="B3:L3"/>
    <mergeCell ref="B4:L4"/>
    <mergeCell ref="B5:L5"/>
    <mergeCell ref="B6:L6"/>
    <mergeCell ref="B7:L7"/>
    <mergeCell ref="B8:L8"/>
    <mergeCell ref="B9:L9"/>
    <mergeCell ref="D10:E10"/>
    <mergeCell ref="F10:G10"/>
    <mergeCell ref="H10:I10"/>
    <mergeCell ref="J10:L10"/>
    <mergeCell ref="M10:N10"/>
    <mergeCell ref="A10:A11"/>
    <mergeCell ref="B10:B11"/>
    <mergeCell ref="C10:C11"/>
    <mergeCell ref="M5:N9"/>
  </mergeCells>
  <printOptions horizontalCentered="1"/>
  <pageMargins left="0.118055555555556" right="0.118055555555556" top="0.157638888888889" bottom="0.157638888888889" header="0.510416666666667" footer="0.510416666666667"/>
  <pageSetup paperSize="9" scale="92" orientation="portrait" horizontalDpi="300" verticalDpi="300"/>
  <headerFooter alignWithMargins="0" scaleWithDoc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view="pageBreakPreview" zoomScale="110" zoomScaleNormal="100" zoomScaleSheetLayoutView="110" workbookViewId="0">
      <selection activeCell="M13" sqref="M13"/>
    </sheetView>
  </sheetViews>
  <sheetFormatPr defaultColWidth="8.76190476190476" defaultRowHeight="12.75"/>
  <cols>
    <col min="1" max="1" width="23.1904761904762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5.65714285714286" style="3" customWidth="1"/>
    <col min="6" max="6" width="8.08571428571429" style="3" customWidth="1"/>
    <col min="7" max="7" width="5.65714285714286" style="3" customWidth="1"/>
    <col min="8" max="8" width="8.08571428571429" style="3" customWidth="1"/>
    <col min="9" max="9" width="5.65714285714286" style="3" customWidth="1"/>
    <col min="10" max="11" width="8.36190476190476" style="3" customWidth="1"/>
    <col min="12" max="12" width="7.95238095238095" style="3" customWidth="1"/>
    <col min="13" max="13" width="8.8952380952381" style="3" customWidth="1"/>
    <col min="14" max="14" width="7.68571428571429" style="3" customWidth="1"/>
    <col min="15" max="15" width="8.76190476190476" style="4" customWidth="1"/>
    <col min="16" max="16384" width="8.76190476190476" style="4"/>
  </cols>
  <sheetData>
    <row r="1" s="1" customFormat="1" ht="24.75" customHeight="1" spans="1:1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="2" customFormat="1" ht="13.5" customHeight="1" spans="1:14">
      <c r="A2" s="164" t="s">
        <v>1</v>
      </c>
      <c r="B2" s="165" t="s">
        <v>121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218" t="s">
        <v>3</v>
      </c>
      <c r="N2" s="219">
        <v>917</v>
      </c>
    </row>
    <row r="3" s="2" customFormat="1" ht="13.5" customHeight="1" spans="1:14">
      <c r="A3" s="166" t="s">
        <v>4</v>
      </c>
      <c r="B3" s="167" t="s">
        <v>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220" t="s">
        <v>6</v>
      </c>
      <c r="N3" s="221" t="s">
        <v>122</v>
      </c>
    </row>
    <row r="4" s="2" customFormat="1" ht="13.5" customHeight="1" spans="1:14">
      <c r="A4" s="166" t="s">
        <v>8</v>
      </c>
      <c r="B4" s="168">
        <v>42721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222" t="s">
        <v>10</v>
      </c>
      <c r="N4" s="223"/>
    </row>
    <row r="5" s="2" customFormat="1" ht="13.5" customHeight="1" spans="1:16">
      <c r="A5" s="166" t="s">
        <v>11</v>
      </c>
      <c r="B5" s="167" t="s">
        <v>12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277" t="s">
        <v>123</v>
      </c>
      <c r="N5" s="277"/>
      <c r="P5" s="107"/>
    </row>
    <row r="6" s="2" customFormat="1" ht="13.5" customHeight="1" spans="1:14">
      <c r="A6" s="166" t="s">
        <v>13</v>
      </c>
      <c r="B6" s="167">
        <v>20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277"/>
      <c r="N6" s="277"/>
    </row>
    <row r="7" s="2" customFormat="1" ht="13.5" customHeight="1" spans="1:14">
      <c r="A7" s="169" t="s">
        <v>14</v>
      </c>
      <c r="B7" s="167" t="s">
        <v>124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277"/>
      <c r="N7" s="277"/>
    </row>
    <row r="8" s="2" customFormat="1" ht="13.5" customHeight="1" spans="1:16">
      <c r="A8" s="166" t="s">
        <v>16</v>
      </c>
      <c r="B8" s="170" t="s">
        <v>17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277"/>
      <c r="N8" s="277"/>
      <c r="P8" s="108"/>
    </row>
    <row r="9" s="2" customFormat="1" ht="13.5" customHeight="1" spans="1:14">
      <c r="A9" s="171" t="s">
        <v>18</v>
      </c>
      <c r="B9" s="417" t="s">
        <v>158</v>
      </c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277"/>
      <c r="N9" s="277"/>
    </row>
    <row r="10" s="3" customFormat="1" ht="16.5" customHeight="1" spans="1:14">
      <c r="A10" s="174" t="s">
        <v>20</v>
      </c>
      <c r="B10" s="175" t="s">
        <v>21</v>
      </c>
      <c r="C10" s="176" t="s">
        <v>125</v>
      </c>
      <c r="D10" s="325" t="s">
        <v>23</v>
      </c>
      <c r="E10" s="325"/>
      <c r="F10" s="359" t="s">
        <v>24</v>
      </c>
      <c r="G10" s="359"/>
      <c r="H10" s="360" t="s">
        <v>25</v>
      </c>
      <c r="I10" s="360"/>
      <c r="J10" s="381" t="s">
        <v>26</v>
      </c>
      <c r="K10" s="381"/>
      <c r="L10" s="381"/>
      <c r="M10" s="382" t="s">
        <v>27</v>
      </c>
      <c r="N10" s="382"/>
    </row>
    <row r="11" s="3" customFormat="1" ht="15.75" customHeight="1" spans="1:14">
      <c r="A11" s="174"/>
      <c r="B11" s="175"/>
      <c r="C11" s="176"/>
      <c r="D11" s="178" t="s">
        <v>28</v>
      </c>
      <c r="E11" s="251" t="s">
        <v>29</v>
      </c>
      <c r="F11" s="182" t="s">
        <v>28</v>
      </c>
      <c r="G11" s="251" t="s">
        <v>29</v>
      </c>
      <c r="H11" s="182" t="s">
        <v>28</v>
      </c>
      <c r="I11" s="280" t="s">
        <v>29</v>
      </c>
      <c r="J11" s="182" t="s">
        <v>28</v>
      </c>
      <c r="K11" s="383" t="s">
        <v>30</v>
      </c>
      <c r="L11" s="384" t="s">
        <v>33</v>
      </c>
      <c r="M11" s="385" t="s">
        <v>32</v>
      </c>
      <c r="N11" s="345" t="s">
        <v>33</v>
      </c>
    </row>
    <row r="12" ht="15" customHeight="1" spans="1:18">
      <c r="A12" s="361" t="s">
        <v>159</v>
      </c>
      <c r="B12" s="184" t="s">
        <v>72</v>
      </c>
      <c r="C12" s="418" t="s">
        <v>160</v>
      </c>
      <c r="D12" s="419">
        <v>82</v>
      </c>
      <c r="E12" s="420" t="s">
        <v>40</v>
      </c>
      <c r="F12" s="421">
        <v>158.03</v>
      </c>
      <c r="G12" s="422" t="s">
        <v>48</v>
      </c>
      <c r="H12" s="423">
        <v>149.88</v>
      </c>
      <c r="I12" s="443" t="s">
        <v>37</v>
      </c>
      <c r="J12" s="391">
        <v>5</v>
      </c>
      <c r="K12" s="392">
        <v>85</v>
      </c>
      <c r="L12" s="353" t="s">
        <v>45</v>
      </c>
      <c r="M12" s="444">
        <f t="shared" ref="M12:M31" si="0">SUM(D12,F12,H12,J12)</f>
        <v>394.91</v>
      </c>
      <c r="N12" s="347" t="s">
        <v>161</v>
      </c>
      <c r="R12" s="416"/>
    </row>
    <row r="13" ht="15" customHeight="1" spans="1:16">
      <c r="A13" s="366" t="s">
        <v>162</v>
      </c>
      <c r="B13" s="192" t="s">
        <v>163</v>
      </c>
      <c r="C13" s="424"/>
      <c r="D13" s="194">
        <v>67</v>
      </c>
      <c r="E13" s="425" t="s">
        <v>70</v>
      </c>
      <c r="F13" s="426">
        <v>164.53</v>
      </c>
      <c r="G13" s="427" t="s">
        <v>38</v>
      </c>
      <c r="H13" s="428">
        <v>132.45</v>
      </c>
      <c r="I13" s="445" t="s">
        <v>39</v>
      </c>
      <c r="J13" s="391">
        <v>15</v>
      </c>
      <c r="K13" s="392">
        <v>45</v>
      </c>
      <c r="L13" s="353" t="s">
        <v>40</v>
      </c>
      <c r="M13" s="394">
        <f t="shared" si="0"/>
        <v>378.98</v>
      </c>
      <c r="N13" s="349" t="s">
        <v>164</v>
      </c>
      <c r="O13" s="446">
        <f t="shared" ref="O13:O31" si="1">M13-M$12</f>
        <v>-15.9299999999999</v>
      </c>
      <c r="P13" s="446">
        <f t="shared" ref="P13:P31" si="2">M13-M12</f>
        <v>-15.9299999999999</v>
      </c>
    </row>
    <row r="14" ht="15" customHeight="1" spans="1:16">
      <c r="A14" s="367" t="s">
        <v>131</v>
      </c>
      <c r="B14" s="192" t="s">
        <v>132</v>
      </c>
      <c r="C14" s="429" t="s">
        <v>133</v>
      </c>
      <c r="D14" s="430">
        <v>87</v>
      </c>
      <c r="E14" s="294" t="s">
        <v>49</v>
      </c>
      <c r="F14" s="431">
        <v>144.63</v>
      </c>
      <c r="G14" s="425" t="s">
        <v>40</v>
      </c>
      <c r="H14" s="432">
        <v>137.21</v>
      </c>
      <c r="I14" s="447" t="s">
        <v>49</v>
      </c>
      <c r="J14" s="391">
        <v>10</v>
      </c>
      <c r="K14" s="392">
        <v>72</v>
      </c>
      <c r="L14" s="353" t="s">
        <v>86</v>
      </c>
      <c r="M14" s="395">
        <f t="shared" si="0"/>
        <v>378.84</v>
      </c>
      <c r="N14" s="448" t="s">
        <v>165</v>
      </c>
      <c r="O14" s="446">
        <f t="shared" si="1"/>
        <v>-16.0699999999999</v>
      </c>
      <c r="P14" s="446">
        <f t="shared" si="2"/>
        <v>-0.139999999999986</v>
      </c>
    </row>
    <row r="15" ht="15" customHeight="1" spans="1:16">
      <c r="A15" s="367" t="s">
        <v>46</v>
      </c>
      <c r="B15" s="192" t="s">
        <v>42</v>
      </c>
      <c r="C15" s="193" t="s">
        <v>47</v>
      </c>
      <c r="D15" s="194">
        <v>83</v>
      </c>
      <c r="E15" s="433" t="s">
        <v>54</v>
      </c>
      <c r="F15" s="434">
        <v>159.43</v>
      </c>
      <c r="G15" s="253" t="s">
        <v>39</v>
      </c>
      <c r="H15" s="296">
        <v>114.86</v>
      </c>
      <c r="I15" s="445" t="s">
        <v>67</v>
      </c>
      <c r="J15" s="449">
        <v>20</v>
      </c>
      <c r="K15" s="449">
        <v>16</v>
      </c>
      <c r="L15" s="347" t="s">
        <v>37</v>
      </c>
      <c r="M15" s="397">
        <f t="shared" si="0"/>
        <v>377.29</v>
      </c>
      <c r="N15" s="450" t="s">
        <v>39</v>
      </c>
      <c r="O15" s="446">
        <f t="shared" si="1"/>
        <v>-17.6199999999999</v>
      </c>
      <c r="P15" s="446">
        <f t="shared" si="2"/>
        <v>-1.55000000000001</v>
      </c>
    </row>
    <row r="16" ht="15" customHeight="1" spans="1:16">
      <c r="A16" s="371" t="s">
        <v>136</v>
      </c>
      <c r="B16" s="184" t="s">
        <v>72</v>
      </c>
      <c r="C16" s="313" t="s">
        <v>137</v>
      </c>
      <c r="D16" s="435">
        <v>92</v>
      </c>
      <c r="E16" s="436" t="s">
        <v>37</v>
      </c>
      <c r="F16" s="437">
        <v>162.09</v>
      </c>
      <c r="G16" s="438" t="s">
        <v>49</v>
      </c>
      <c r="H16" s="296">
        <v>108.2</v>
      </c>
      <c r="I16" s="445" t="s">
        <v>64</v>
      </c>
      <c r="J16" s="391">
        <v>5</v>
      </c>
      <c r="K16" s="392">
        <v>83</v>
      </c>
      <c r="L16" s="353" t="s">
        <v>83</v>
      </c>
      <c r="M16" s="397">
        <f t="shared" si="0"/>
        <v>367.29</v>
      </c>
      <c r="N16" s="450" t="s">
        <v>55</v>
      </c>
      <c r="O16" s="446">
        <f t="shared" si="1"/>
        <v>-27.6199999999999</v>
      </c>
      <c r="P16" s="446">
        <f t="shared" si="2"/>
        <v>-10</v>
      </c>
    </row>
    <row r="17" ht="15" customHeight="1" spans="1:16">
      <c r="A17" s="374" t="s">
        <v>166</v>
      </c>
      <c r="B17" s="192" t="s">
        <v>42</v>
      </c>
      <c r="C17" s="207" t="s">
        <v>167</v>
      </c>
      <c r="D17" s="194">
        <v>64</v>
      </c>
      <c r="E17" s="253" t="s">
        <v>86</v>
      </c>
      <c r="F17" s="434">
        <v>158.32</v>
      </c>
      <c r="G17" s="253" t="s">
        <v>55</v>
      </c>
      <c r="H17" s="296">
        <v>131.84</v>
      </c>
      <c r="I17" s="445" t="s">
        <v>55</v>
      </c>
      <c r="J17" s="391">
        <v>10</v>
      </c>
      <c r="K17" s="392">
        <v>67</v>
      </c>
      <c r="L17" s="353" t="s">
        <v>70</v>
      </c>
      <c r="M17" s="397">
        <f t="shared" si="0"/>
        <v>364.16</v>
      </c>
      <c r="N17" s="450" t="s">
        <v>54</v>
      </c>
      <c r="O17" s="446">
        <f t="shared" si="1"/>
        <v>-30.75</v>
      </c>
      <c r="P17" s="446">
        <f t="shared" si="2"/>
        <v>-3.13000000000005</v>
      </c>
    </row>
    <row r="18" ht="15" customHeight="1" spans="1:16">
      <c r="A18" s="375" t="s">
        <v>79</v>
      </c>
      <c r="B18" s="192" t="s">
        <v>42</v>
      </c>
      <c r="C18" s="193" t="s">
        <v>80</v>
      </c>
      <c r="D18" s="194">
        <v>74</v>
      </c>
      <c r="E18" s="253" t="s">
        <v>58</v>
      </c>
      <c r="F18" s="434">
        <v>129.08</v>
      </c>
      <c r="G18" s="253" t="s">
        <v>58</v>
      </c>
      <c r="H18" s="439">
        <v>140.72</v>
      </c>
      <c r="I18" s="451" t="s">
        <v>38</v>
      </c>
      <c r="J18" s="391">
        <v>20</v>
      </c>
      <c r="K18" s="392">
        <v>29</v>
      </c>
      <c r="L18" s="353" t="s">
        <v>48</v>
      </c>
      <c r="M18" s="397">
        <f t="shared" si="0"/>
        <v>363.8</v>
      </c>
      <c r="N18" s="450" t="s">
        <v>48</v>
      </c>
      <c r="O18" s="446">
        <f t="shared" si="1"/>
        <v>-31.11</v>
      </c>
      <c r="P18" s="446">
        <f t="shared" si="2"/>
        <v>-0.359999999999957</v>
      </c>
    </row>
    <row r="19" ht="15" customHeight="1" spans="1:16">
      <c r="A19" s="376" t="s">
        <v>65</v>
      </c>
      <c r="B19" s="192" t="s">
        <v>35</v>
      </c>
      <c r="C19" s="207" t="s">
        <v>66</v>
      </c>
      <c r="D19" s="194">
        <v>63</v>
      </c>
      <c r="E19" s="253" t="s">
        <v>83</v>
      </c>
      <c r="F19" s="440">
        <v>165.72</v>
      </c>
      <c r="G19" s="436" t="s">
        <v>37</v>
      </c>
      <c r="H19" s="296">
        <v>116.9</v>
      </c>
      <c r="I19" s="445" t="s">
        <v>40</v>
      </c>
      <c r="J19" s="391">
        <v>10</v>
      </c>
      <c r="K19" s="392">
        <v>66</v>
      </c>
      <c r="L19" s="353" t="s">
        <v>76</v>
      </c>
      <c r="M19" s="397">
        <f t="shared" si="0"/>
        <v>355.62</v>
      </c>
      <c r="N19" s="450" t="s">
        <v>40</v>
      </c>
      <c r="O19" s="446">
        <f t="shared" si="1"/>
        <v>-39.29</v>
      </c>
      <c r="P19" s="446">
        <f t="shared" si="2"/>
        <v>-8.18000000000001</v>
      </c>
    </row>
    <row r="20" ht="15" customHeight="1" spans="1:16">
      <c r="A20" s="377" t="s">
        <v>59</v>
      </c>
      <c r="B20" s="192" t="s">
        <v>42</v>
      </c>
      <c r="C20" s="193" t="s">
        <v>60</v>
      </c>
      <c r="D20" s="194">
        <v>83</v>
      </c>
      <c r="E20" s="253" t="s">
        <v>54</v>
      </c>
      <c r="F20" s="198">
        <v>123.29</v>
      </c>
      <c r="G20" s="253" t="s">
        <v>64</v>
      </c>
      <c r="H20" s="198">
        <v>128.63</v>
      </c>
      <c r="I20" s="445" t="s">
        <v>54</v>
      </c>
      <c r="J20" s="391">
        <v>20</v>
      </c>
      <c r="K20" s="392">
        <v>24</v>
      </c>
      <c r="L20" s="353" t="s">
        <v>55</v>
      </c>
      <c r="M20" s="397">
        <f t="shared" si="0"/>
        <v>354.92</v>
      </c>
      <c r="N20" s="450" t="s">
        <v>67</v>
      </c>
      <c r="O20" s="446">
        <f t="shared" si="1"/>
        <v>-39.99</v>
      </c>
      <c r="P20" s="446">
        <f t="shared" si="2"/>
        <v>-0.699999999999989</v>
      </c>
    </row>
    <row r="21" ht="15" customHeight="1" spans="1:16">
      <c r="A21" s="367" t="s">
        <v>142</v>
      </c>
      <c r="B21" s="192" t="s">
        <v>132</v>
      </c>
      <c r="C21" s="193" t="s">
        <v>143</v>
      </c>
      <c r="D21" s="194">
        <v>78</v>
      </c>
      <c r="E21" s="253" t="s">
        <v>67</v>
      </c>
      <c r="F21" s="198">
        <v>140.48</v>
      </c>
      <c r="G21" s="253" t="s">
        <v>67</v>
      </c>
      <c r="H21" s="296">
        <v>112.96</v>
      </c>
      <c r="I21" s="445" t="s">
        <v>61</v>
      </c>
      <c r="J21" s="391">
        <v>20</v>
      </c>
      <c r="K21" s="392">
        <v>25</v>
      </c>
      <c r="L21" s="353" t="s">
        <v>54</v>
      </c>
      <c r="M21" s="397">
        <f t="shared" si="0"/>
        <v>351.44</v>
      </c>
      <c r="N21" s="450" t="s">
        <v>61</v>
      </c>
      <c r="O21" s="446">
        <f t="shared" si="1"/>
        <v>-43.47</v>
      </c>
      <c r="P21" s="446">
        <f t="shared" si="2"/>
        <v>-3.48000000000002</v>
      </c>
    </row>
    <row r="22" ht="15" customHeight="1" spans="1:16">
      <c r="A22" s="376" t="s">
        <v>71</v>
      </c>
      <c r="B22" s="184" t="s">
        <v>72</v>
      </c>
      <c r="C22" s="207" t="s">
        <v>73</v>
      </c>
      <c r="D22" s="194">
        <v>74</v>
      </c>
      <c r="E22" s="253" t="s">
        <v>58</v>
      </c>
      <c r="F22" s="198">
        <v>136.26</v>
      </c>
      <c r="G22" s="253" t="s">
        <v>61</v>
      </c>
      <c r="H22" s="296">
        <v>124.43</v>
      </c>
      <c r="I22" s="445" t="s">
        <v>48</v>
      </c>
      <c r="J22" s="391">
        <v>15</v>
      </c>
      <c r="K22" s="392">
        <v>50</v>
      </c>
      <c r="L22" s="353" t="s">
        <v>61</v>
      </c>
      <c r="M22" s="397">
        <f t="shared" si="0"/>
        <v>349.69</v>
      </c>
      <c r="N22" s="450" t="s">
        <v>58</v>
      </c>
      <c r="O22" s="446">
        <f t="shared" si="1"/>
        <v>-45.22</v>
      </c>
      <c r="P22" s="446">
        <f t="shared" si="2"/>
        <v>-1.75</v>
      </c>
    </row>
    <row r="23" ht="15" customHeight="1" spans="1:16">
      <c r="A23" s="375" t="s">
        <v>68</v>
      </c>
      <c r="B23" s="192" t="s">
        <v>42</v>
      </c>
      <c r="C23" s="313" t="s">
        <v>69</v>
      </c>
      <c r="D23" s="441">
        <v>88</v>
      </c>
      <c r="E23" s="442" t="s">
        <v>38</v>
      </c>
      <c r="F23" s="198">
        <v>155.4</v>
      </c>
      <c r="G23" s="253" t="s">
        <v>54</v>
      </c>
      <c r="H23" s="296">
        <v>94.03</v>
      </c>
      <c r="I23" s="445" t="s">
        <v>70</v>
      </c>
      <c r="J23" s="406">
        <v>10</v>
      </c>
      <c r="K23" s="407">
        <v>57</v>
      </c>
      <c r="L23" s="409" t="s">
        <v>58</v>
      </c>
      <c r="M23" s="397">
        <f t="shared" si="0"/>
        <v>347.43</v>
      </c>
      <c r="N23" s="450" t="s">
        <v>44</v>
      </c>
      <c r="O23" s="446">
        <f t="shared" si="1"/>
        <v>-47.48</v>
      </c>
      <c r="P23" s="446">
        <f t="shared" si="2"/>
        <v>-2.25999999999999</v>
      </c>
    </row>
    <row r="24" ht="15" customHeight="1" spans="1:17">
      <c r="A24" s="379" t="s">
        <v>168</v>
      </c>
      <c r="B24" s="192" t="s">
        <v>42</v>
      </c>
      <c r="C24" s="193" t="s">
        <v>90</v>
      </c>
      <c r="D24" s="194">
        <v>69</v>
      </c>
      <c r="E24" s="253" t="s">
        <v>64</v>
      </c>
      <c r="F24" s="198">
        <v>128.81</v>
      </c>
      <c r="G24" s="253" t="s">
        <v>44</v>
      </c>
      <c r="H24" s="296">
        <v>110.91</v>
      </c>
      <c r="I24" s="390" t="s">
        <v>44</v>
      </c>
      <c r="J24" s="391">
        <v>10</v>
      </c>
      <c r="K24" s="392">
        <v>57</v>
      </c>
      <c r="L24" s="353" t="s">
        <v>58</v>
      </c>
      <c r="M24" s="397">
        <f t="shared" si="0"/>
        <v>318.72</v>
      </c>
      <c r="N24" s="450" t="s">
        <v>64</v>
      </c>
      <c r="O24" s="446">
        <f t="shared" si="1"/>
        <v>-76.1899999999999</v>
      </c>
      <c r="P24" s="446">
        <f t="shared" si="2"/>
        <v>-28.71</v>
      </c>
      <c r="Q24" s="416"/>
    </row>
    <row r="25" ht="15" customHeight="1" spans="1:24">
      <c r="A25" s="379" t="s">
        <v>77</v>
      </c>
      <c r="B25" s="192" t="s">
        <v>42</v>
      </c>
      <c r="C25" s="193" t="s">
        <v>78</v>
      </c>
      <c r="D25" s="194">
        <v>84</v>
      </c>
      <c r="E25" s="253" t="s">
        <v>55</v>
      </c>
      <c r="F25" s="198">
        <v>101.56</v>
      </c>
      <c r="G25" s="253" t="s">
        <v>86</v>
      </c>
      <c r="H25" s="198">
        <v>99.91</v>
      </c>
      <c r="I25" s="445" t="s">
        <v>76</v>
      </c>
      <c r="J25" s="391">
        <v>20</v>
      </c>
      <c r="K25" s="392">
        <v>23</v>
      </c>
      <c r="L25" s="353" t="s">
        <v>39</v>
      </c>
      <c r="M25" s="397">
        <f t="shared" si="0"/>
        <v>305.47</v>
      </c>
      <c r="N25" s="450" t="s">
        <v>76</v>
      </c>
      <c r="O25" s="446">
        <f t="shared" si="1"/>
        <v>-89.4399999999999</v>
      </c>
      <c r="P25" s="446">
        <f t="shared" si="2"/>
        <v>-13.25</v>
      </c>
      <c r="X25" s="416"/>
    </row>
    <row r="26" ht="15" customHeight="1" spans="1:16">
      <c r="A26" s="376" t="s">
        <v>169</v>
      </c>
      <c r="B26" s="192" t="s">
        <v>42</v>
      </c>
      <c r="C26" s="207" t="s">
        <v>170</v>
      </c>
      <c r="D26" s="194">
        <v>51</v>
      </c>
      <c r="E26" s="253" t="s">
        <v>45</v>
      </c>
      <c r="F26" s="198">
        <v>116.01</v>
      </c>
      <c r="G26" s="253" t="s">
        <v>70</v>
      </c>
      <c r="H26" s="198">
        <v>111.28</v>
      </c>
      <c r="I26" s="445" t="s">
        <v>58</v>
      </c>
      <c r="J26" s="452">
        <v>20</v>
      </c>
      <c r="K26" s="452">
        <v>22</v>
      </c>
      <c r="L26" s="453" t="s">
        <v>49</v>
      </c>
      <c r="M26" s="454">
        <f t="shared" si="0"/>
        <v>298.29</v>
      </c>
      <c r="N26" s="450" t="s">
        <v>70</v>
      </c>
      <c r="O26" s="446">
        <f t="shared" si="1"/>
        <v>-96.62</v>
      </c>
      <c r="P26" s="446">
        <f t="shared" si="2"/>
        <v>-7.18000000000006</v>
      </c>
    </row>
    <row r="27" ht="15" customHeight="1" spans="1:16">
      <c r="A27" s="377" t="s">
        <v>149</v>
      </c>
      <c r="B27" s="192" t="s">
        <v>132</v>
      </c>
      <c r="C27" s="193" t="s">
        <v>150</v>
      </c>
      <c r="D27" s="194">
        <v>77</v>
      </c>
      <c r="E27" s="253" t="s">
        <v>61</v>
      </c>
      <c r="F27" s="198">
        <v>121.83</v>
      </c>
      <c r="G27" s="253" t="s">
        <v>76</v>
      </c>
      <c r="H27" s="198">
        <v>70.89</v>
      </c>
      <c r="I27" s="445" t="s">
        <v>83</v>
      </c>
      <c r="J27" s="455">
        <v>20</v>
      </c>
      <c r="K27" s="455">
        <v>21</v>
      </c>
      <c r="L27" s="349" t="s">
        <v>38</v>
      </c>
      <c r="M27" s="397">
        <f t="shared" si="0"/>
        <v>289.72</v>
      </c>
      <c r="N27" s="450" t="s">
        <v>86</v>
      </c>
      <c r="O27" s="446">
        <f t="shared" si="1"/>
        <v>-105.19</v>
      </c>
      <c r="P27" s="446">
        <f t="shared" si="2"/>
        <v>-8.56999999999999</v>
      </c>
    </row>
    <row r="28" ht="15" customHeight="1" spans="1:16">
      <c r="A28" s="377" t="s">
        <v>171</v>
      </c>
      <c r="B28" s="192" t="s">
        <v>42</v>
      </c>
      <c r="C28" s="193" t="s">
        <v>172</v>
      </c>
      <c r="D28" s="430">
        <v>87</v>
      </c>
      <c r="E28" s="438" t="s">
        <v>49</v>
      </c>
      <c r="F28" s="198">
        <v>54.62</v>
      </c>
      <c r="G28" s="253" t="s">
        <v>83</v>
      </c>
      <c r="H28" s="198">
        <v>61.42</v>
      </c>
      <c r="I28" s="445" t="s">
        <v>45</v>
      </c>
      <c r="J28" s="391">
        <v>15</v>
      </c>
      <c r="K28" s="392">
        <v>48</v>
      </c>
      <c r="L28" s="353" t="s">
        <v>67</v>
      </c>
      <c r="M28" s="401">
        <f t="shared" si="0"/>
        <v>218.04</v>
      </c>
      <c r="N28" s="450" t="s">
        <v>83</v>
      </c>
      <c r="O28" s="446">
        <f t="shared" si="1"/>
        <v>-176.87</v>
      </c>
      <c r="P28" s="446">
        <f t="shared" si="2"/>
        <v>-71.6799999999999</v>
      </c>
    </row>
    <row r="29" ht="15" customHeight="1" spans="1:16">
      <c r="A29" s="367" t="s">
        <v>81</v>
      </c>
      <c r="B29" s="192" t="s">
        <v>42</v>
      </c>
      <c r="C29" s="193" t="s">
        <v>82</v>
      </c>
      <c r="D29" s="194">
        <v>30</v>
      </c>
      <c r="E29" s="253" t="s">
        <v>93</v>
      </c>
      <c r="F29" s="198">
        <v>47.7</v>
      </c>
      <c r="G29" s="253" t="s">
        <v>45</v>
      </c>
      <c r="H29" s="198">
        <v>82.7</v>
      </c>
      <c r="I29" s="445" t="s">
        <v>86</v>
      </c>
      <c r="J29" s="406">
        <v>10</v>
      </c>
      <c r="K29" s="407">
        <v>58</v>
      </c>
      <c r="L29" s="353" t="s">
        <v>64</v>
      </c>
      <c r="M29" s="397">
        <f t="shared" si="0"/>
        <v>170.4</v>
      </c>
      <c r="N29" s="450" t="s">
        <v>45</v>
      </c>
      <c r="O29" s="446">
        <f t="shared" si="1"/>
        <v>-224.51</v>
      </c>
      <c r="P29" s="446">
        <f t="shared" si="2"/>
        <v>-47.64</v>
      </c>
    </row>
    <row r="30" ht="15" customHeight="1" spans="1:19">
      <c r="A30" s="367" t="s">
        <v>145</v>
      </c>
      <c r="B30" s="192" t="s">
        <v>42</v>
      </c>
      <c r="C30" s="193" t="s">
        <v>146</v>
      </c>
      <c r="D30" s="194">
        <v>68</v>
      </c>
      <c r="E30" s="253" t="s">
        <v>76</v>
      </c>
      <c r="F30" s="198">
        <v>41.43</v>
      </c>
      <c r="G30" s="253" t="s">
        <v>96</v>
      </c>
      <c r="H30" s="296">
        <v>8.56</v>
      </c>
      <c r="I30" s="445" t="s">
        <v>96</v>
      </c>
      <c r="J30" s="391">
        <v>0</v>
      </c>
      <c r="K30" s="392">
        <v>110</v>
      </c>
      <c r="L30" s="353" t="s">
        <v>96</v>
      </c>
      <c r="M30" s="397">
        <f t="shared" si="0"/>
        <v>117.99</v>
      </c>
      <c r="N30" s="450" t="s">
        <v>96</v>
      </c>
      <c r="O30" s="446">
        <f t="shared" si="1"/>
        <v>-276.92</v>
      </c>
      <c r="P30" s="446">
        <f t="shared" si="2"/>
        <v>-52.41</v>
      </c>
      <c r="S30" s="416"/>
    </row>
    <row r="31" ht="15" customHeight="1" spans="1:16">
      <c r="A31" s="377" t="s">
        <v>153</v>
      </c>
      <c r="B31" s="192"/>
      <c r="C31" s="193"/>
      <c r="D31" s="194">
        <v>51</v>
      </c>
      <c r="E31" s="253" t="s">
        <v>45</v>
      </c>
      <c r="F31" s="296">
        <v>0</v>
      </c>
      <c r="G31" s="253" t="s">
        <v>93</v>
      </c>
      <c r="H31" s="198">
        <v>0</v>
      </c>
      <c r="I31" s="445" t="s">
        <v>93</v>
      </c>
      <c r="J31" s="391">
        <v>0</v>
      </c>
      <c r="K31" s="392">
        <v>133</v>
      </c>
      <c r="L31" s="353" t="s">
        <v>93</v>
      </c>
      <c r="M31" s="401">
        <f t="shared" si="0"/>
        <v>51</v>
      </c>
      <c r="N31" s="450" t="s">
        <v>93</v>
      </c>
      <c r="O31" s="446">
        <f t="shared" si="1"/>
        <v>-343.91</v>
      </c>
      <c r="P31" s="446">
        <f t="shared" si="2"/>
        <v>-66.99</v>
      </c>
    </row>
    <row r="32" ht="15" customHeight="1" spans="1:14">
      <c r="A32" s="367"/>
      <c r="B32" s="192"/>
      <c r="C32" s="193"/>
      <c r="D32" s="194"/>
      <c r="E32" s="253"/>
      <c r="F32" s="198"/>
      <c r="G32" s="253"/>
      <c r="H32" s="198"/>
      <c r="I32" s="390"/>
      <c r="J32" s="391"/>
      <c r="K32" s="392"/>
      <c r="L32" s="393"/>
      <c r="M32" s="401"/>
      <c r="N32" s="353"/>
    </row>
    <row r="33" ht="15" customHeight="1" spans="1:14">
      <c r="A33" s="379"/>
      <c r="B33" s="192"/>
      <c r="C33" s="193"/>
      <c r="D33" s="194"/>
      <c r="E33" s="253"/>
      <c r="F33" s="198"/>
      <c r="G33" s="253"/>
      <c r="H33" s="198"/>
      <c r="I33" s="390"/>
      <c r="J33" s="406"/>
      <c r="K33" s="407"/>
      <c r="L33" s="393"/>
      <c r="M33" s="401"/>
      <c r="N33" s="353"/>
    </row>
    <row r="34" ht="15" customHeight="1" spans="1:14">
      <c r="A34" s="379"/>
      <c r="B34" s="192"/>
      <c r="C34" s="193"/>
      <c r="D34" s="194"/>
      <c r="E34" s="253"/>
      <c r="F34" s="198"/>
      <c r="G34" s="253"/>
      <c r="H34" s="198"/>
      <c r="I34" s="390"/>
      <c r="J34" s="391"/>
      <c r="K34" s="392"/>
      <c r="L34" s="393"/>
      <c r="M34" s="401"/>
      <c r="N34" s="353"/>
    </row>
    <row r="35" ht="15" customHeight="1" spans="1:14">
      <c r="A35" s="380"/>
      <c r="B35" s="211"/>
      <c r="C35" s="212"/>
      <c r="D35" s="213"/>
      <c r="E35" s="275"/>
      <c r="F35" s="217"/>
      <c r="G35" s="275"/>
      <c r="H35" s="217"/>
      <c r="I35" s="410"/>
      <c r="J35" s="411"/>
      <c r="K35" s="412"/>
      <c r="L35" s="413"/>
      <c r="M35" s="414"/>
      <c r="N35" s="415"/>
    </row>
  </sheetData>
  <sheetProtection selectLockedCells="1" selectUnlockedCells="1"/>
  <mergeCells count="18">
    <mergeCell ref="A1:N1"/>
    <mergeCell ref="B2:L2"/>
    <mergeCell ref="B3:L3"/>
    <mergeCell ref="B4:L4"/>
    <mergeCell ref="B5:L5"/>
    <mergeCell ref="B6:L6"/>
    <mergeCell ref="B7:L7"/>
    <mergeCell ref="B8:L8"/>
    <mergeCell ref="B9:L9"/>
    <mergeCell ref="D10:E10"/>
    <mergeCell ref="F10:G10"/>
    <mergeCell ref="H10:I10"/>
    <mergeCell ref="J10:L10"/>
    <mergeCell ref="M10:N10"/>
    <mergeCell ref="A10:A11"/>
    <mergeCell ref="B10:B11"/>
    <mergeCell ref="C10:C11"/>
    <mergeCell ref="M5:N9"/>
  </mergeCells>
  <printOptions horizontalCentered="1" verticalCentered="1"/>
  <pageMargins left="0.118055555555556" right="0.118055555555556" top="0.157638888888889" bottom="0.157638888888889" header="0.510416666666667" footer="0.510416666666667"/>
  <pageSetup paperSize="9" orientation="landscape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view="pageBreakPreview" zoomScale="110" zoomScaleNormal="51" zoomScaleSheetLayoutView="110" workbookViewId="0">
      <selection activeCell="P13" sqref="P13"/>
    </sheetView>
  </sheetViews>
  <sheetFormatPr defaultColWidth="8.76190476190476" defaultRowHeight="12.75"/>
  <cols>
    <col min="1" max="1" width="23.1904761904762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5.65714285714286" style="3" customWidth="1"/>
    <col min="6" max="6" width="8.08571428571429" style="3" customWidth="1"/>
    <col min="7" max="7" width="5.65714285714286" style="3" customWidth="1"/>
    <col min="8" max="8" width="8.08571428571429" style="3" customWidth="1"/>
    <col min="9" max="9" width="5.65714285714286" style="3" customWidth="1"/>
    <col min="10" max="11" width="8.36190476190476" style="3" customWidth="1"/>
    <col min="12" max="12" width="7.95238095238095" style="3" customWidth="1"/>
    <col min="13" max="13" width="8.8952380952381" style="3" customWidth="1"/>
    <col min="14" max="14" width="7.68571428571429" style="3" customWidth="1"/>
    <col min="15" max="15" width="8.76190476190476" style="4" customWidth="1"/>
    <col min="16" max="16384" width="8.76190476190476" style="4"/>
  </cols>
  <sheetData>
    <row r="1" s="1" customFormat="1" ht="24.75" customHeight="1" spans="1:1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="2" customFormat="1" ht="13.5" customHeight="1" spans="1:14">
      <c r="A2" s="164" t="s">
        <v>1</v>
      </c>
      <c r="B2" s="165" t="s">
        <v>173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218" t="s">
        <v>3</v>
      </c>
      <c r="N2" s="219">
        <v>917</v>
      </c>
    </row>
    <row r="3" s="2" customFormat="1" ht="13.5" customHeight="1" spans="1:14">
      <c r="A3" s="166" t="s">
        <v>4</v>
      </c>
      <c r="B3" s="167" t="s">
        <v>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220" t="s">
        <v>6</v>
      </c>
      <c r="N3" s="221" t="s">
        <v>174</v>
      </c>
    </row>
    <row r="4" s="2" customFormat="1" ht="13.5" customHeight="1" spans="1:14">
      <c r="A4" s="166" t="s">
        <v>8</v>
      </c>
      <c r="B4" s="168">
        <v>42357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222" t="s">
        <v>10</v>
      </c>
      <c r="N4" s="223"/>
    </row>
    <row r="5" s="2" customFormat="1" ht="13.5" customHeight="1" spans="1:16">
      <c r="A5" s="166" t="s">
        <v>11</v>
      </c>
      <c r="B5" s="167" t="s">
        <v>12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277" t="s">
        <v>123</v>
      </c>
      <c r="N5" s="277"/>
      <c r="P5" s="107"/>
    </row>
    <row r="6" s="2" customFormat="1" ht="13.5" customHeight="1" spans="1:14">
      <c r="A6" s="166" t="s">
        <v>13</v>
      </c>
      <c r="B6" s="167">
        <v>24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277"/>
      <c r="N6" s="277"/>
    </row>
    <row r="7" s="2" customFormat="1" ht="13.5" customHeight="1" spans="1:14">
      <c r="A7" s="169" t="s">
        <v>14</v>
      </c>
      <c r="B7" s="167" t="s">
        <v>124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277"/>
      <c r="N7" s="277"/>
    </row>
    <row r="8" s="2" customFormat="1" ht="13.5" customHeight="1" spans="1:16">
      <c r="A8" s="166" t="s">
        <v>16</v>
      </c>
      <c r="B8" s="170" t="s">
        <v>17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277"/>
      <c r="N8" s="277"/>
      <c r="P8" s="108"/>
    </row>
    <row r="9" s="2" customFormat="1" ht="13.5" customHeight="1" spans="1:14">
      <c r="A9" s="171" t="s">
        <v>18</v>
      </c>
      <c r="B9" s="172" t="s">
        <v>158</v>
      </c>
      <c r="C9" s="172"/>
      <c r="D9" s="172"/>
      <c r="E9" s="172"/>
      <c r="F9" s="173" t="s">
        <v>175</v>
      </c>
      <c r="G9" s="173"/>
      <c r="H9" s="173"/>
      <c r="I9" s="173"/>
      <c r="J9" s="173"/>
      <c r="K9" s="173"/>
      <c r="L9" s="173"/>
      <c r="M9" s="277"/>
      <c r="N9" s="277"/>
    </row>
    <row r="10" s="3" customFormat="1" ht="16.5" customHeight="1" spans="1:14">
      <c r="A10" s="174" t="s">
        <v>20</v>
      </c>
      <c r="B10" s="175" t="s">
        <v>21</v>
      </c>
      <c r="C10" s="176" t="s">
        <v>125</v>
      </c>
      <c r="D10" s="325" t="s">
        <v>23</v>
      </c>
      <c r="E10" s="325"/>
      <c r="F10" s="359" t="s">
        <v>24</v>
      </c>
      <c r="G10" s="359"/>
      <c r="H10" s="360" t="s">
        <v>25</v>
      </c>
      <c r="I10" s="360"/>
      <c r="J10" s="381" t="s">
        <v>26</v>
      </c>
      <c r="K10" s="381"/>
      <c r="L10" s="381"/>
      <c r="M10" s="382" t="s">
        <v>27</v>
      </c>
      <c r="N10" s="382"/>
    </row>
    <row r="11" s="3" customFormat="1" ht="15.75" customHeight="1" spans="1:14">
      <c r="A11" s="174"/>
      <c r="B11" s="175"/>
      <c r="C11" s="176"/>
      <c r="D11" s="178" t="s">
        <v>28</v>
      </c>
      <c r="E11" s="251" t="s">
        <v>29</v>
      </c>
      <c r="F11" s="182" t="s">
        <v>28</v>
      </c>
      <c r="G11" s="251" t="s">
        <v>29</v>
      </c>
      <c r="H11" s="182" t="s">
        <v>28</v>
      </c>
      <c r="I11" s="280" t="s">
        <v>29</v>
      </c>
      <c r="J11" s="182" t="s">
        <v>28</v>
      </c>
      <c r="K11" s="383" t="s">
        <v>30</v>
      </c>
      <c r="L11" s="384" t="s">
        <v>33</v>
      </c>
      <c r="M11" s="385" t="s">
        <v>32</v>
      </c>
      <c r="N11" s="345" t="s">
        <v>33</v>
      </c>
    </row>
    <row r="12" ht="15" customHeight="1" spans="1:14">
      <c r="A12" s="361" t="s">
        <v>176</v>
      </c>
      <c r="B12" s="184" t="s">
        <v>42</v>
      </c>
      <c r="C12" s="362" t="s">
        <v>177</v>
      </c>
      <c r="D12" s="363">
        <v>96</v>
      </c>
      <c r="E12" s="364" t="s">
        <v>38</v>
      </c>
      <c r="F12" s="190">
        <v>146.17</v>
      </c>
      <c r="G12" s="253" t="s">
        <v>54</v>
      </c>
      <c r="H12" s="365">
        <v>92.62</v>
      </c>
      <c r="I12" s="386" t="s">
        <v>76</v>
      </c>
      <c r="J12" s="387">
        <v>100</v>
      </c>
      <c r="K12" s="387">
        <v>7</v>
      </c>
      <c r="L12" s="388" t="s">
        <v>37</v>
      </c>
      <c r="M12" s="389">
        <f t="shared" ref="M12:M35" si="0">SUM(D12,F12,H12,J12)</f>
        <v>434.79</v>
      </c>
      <c r="N12" s="347" t="s">
        <v>37</v>
      </c>
    </row>
    <row r="13" ht="15" customHeight="1" spans="1:14">
      <c r="A13" s="366" t="s">
        <v>79</v>
      </c>
      <c r="B13" s="192" t="s">
        <v>42</v>
      </c>
      <c r="C13" s="200" t="s">
        <v>80</v>
      </c>
      <c r="D13" s="194">
        <v>93</v>
      </c>
      <c r="E13" s="253" t="s">
        <v>58</v>
      </c>
      <c r="F13" s="198">
        <v>143.51</v>
      </c>
      <c r="G13" s="253" t="s">
        <v>48</v>
      </c>
      <c r="H13" s="296">
        <v>104.58</v>
      </c>
      <c r="I13" s="390" t="s">
        <v>54</v>
      </c>
      <c r="J13" s="391">
        <v>80</v>
      </c>
      <c r="K13" s="392">
        <v>20</v>
      </c>
      <c r="L13" s="393" t="s">
        <v>39</v>
      </c>
      <c r="M13" s="394">
        <f t="shared" si="0"/>
        <v>421.09</v>
      </c>
      <c r="N13" s="349" t="s">
        <v>38</v>
      </c>
    </row>
    <row r="14" ht="15" customHeight="1" spans="1:14">
      <c r="A14" s="367" t="s">
        <v>46</v>
      </c>
      <c r="B14" s="192" t="s">
        <v>42</v>
      </c>
      <c r="C14" s="193" t="s">
        <v>47</v>
      </c>
      <c r="D14" s="194">
        <v>95</v>
      </c>
      <c r="E14" s="253" t="s">
        <v>48</v>
      </c>
      <c r="F14" s="262">
        <v>153.33</v>
      </c>
      <c r="G14" s="294" t="s">
        <v>49</v>
      </c>
      <c r="H14" s="296">
        <v>102.4</v>
      </c>
      <c r="I14" s="390" t="s">
        <v>48</v>
      </c>
      <c r="J14" s="391">
        <v>70</v>
      </c>
      <c r="K14" s="392">
        <v>29</v>
      </c>
      <c r="L14" s="393" t="s">
        <v>48</v>
      </c>
      <c r="M14" s="395">
        <f t="shared" si="0"/>
        <v>420.73</v>
      </c>
      <c r="N14" s="396" t="s">
        <v>49</v>
      </c>
    </row>
    <row r="15" ht="15" customHeight="1" spans="1:24">
      <c r="A15" s="367" t="s">
        <v>136</v>
      </c>
      <c r="B15" s="192" t="s">
        <v>72</v>
      </c>
      <c r="C15" s="193" t="s">
        <v>137</v>
      </c>
      <c r="D15" s="368">
        <v>96</v>
      </c>
      <c r="E15" s="364" t="s">
        <v>38</v>
      </c>
      <c r="F15" s="369">
        <v>158.38</v>
      </c>
      <c r="G15" s="370" t="s">
        <v>38</v>
      </c>
      <c r="H15" s="296">
        <v>96.17</v>
      </c>
      <c r="I15" s="390" t="s">
        <v>61</v>
      </c>
      <c r="J15" s="391">
        <v>70</v>
      </c>
      <c r="K15" s="392">
        <v>24</v>
      </c>
      <c r="L15" s="393" t="s">
        <v>55</v>
      </c>
      <c r="M15" s="397">
        <f t="shared" si="0"/>
        <v>420.55</v>
      </c>
      <c r="N15" s="353" t="s">
        <v>39</v>
      </c>
      <c r="X15" s="416"/>
    </row>
    <row r="16" ht="15" customHeight="1" spans="1:14">
      <c r="A16" s="371" t="s">
        <v>178</v>
      </c>
      <c r="B16" s="192" t="s">
        <v>179</v>
      </c>
      <c r="C16" s="200" t="s">
        <v>180</v>
      </c>
      <c r="D16" s="372">
        <v>89</v>
      </c>
      <c r="E16" s="253" t="s">
        <v>70</v>
      </c>
      <c r="F16" s="373">
        <v>159.64</v>
      </c>
      <c r="G16" s="270" t="s">
        <v>37</v>
      </c>
      <c r="H16" s="262">
        <v>108.96</v>
      </c>
      <c r="I16" s="294" t="s">
        <v>49</v>
      </c>
      <c r="J16" s="391">
        <v>60</v>
      </c>
      <c r="K16" s="392">
        <v>30</v>
      </c>
      <c r="L16" s="393" t="s">
        <v>67</v>
      </c>
      <c r="M16" s="397">
        <f t="shared" si="0"/>
        <v>417.6</v>
      </c>
      <c r="N16" s="353" t="s">
        <v>55</v>
      </c>
    </row>
    <row r="17" ht="15" customHeight="1" spans="1:14">
      <c r="A17" s="374" t="s">
        <v>142</v>
      </c>
      <c r="B17" s="192" t="s">
        <v>132</v>
      </c>
      <c r="C17" s="207" t="s">
        <v>143</v>
      </c>
      <c r="D17" s="368">
        <v>96</v>
      </c>
      <c r="E17" s="364" t="s">
        <v>38</v>
      </c>
      <c r="F17" s="198">
        <v>127.71</v>
      </c>
      <c r="G17" s="253" t="s">
        <v>45</v>
      </c>
      <c r="H17" s="198">
        <v>95.82</v>
      </c>
      <c r="I17" s="390" t="s">
        <v>58</v>
      </c>
      <c r="J17" s="398">
        <v>90</v>
      </c>
      <c r="K17" s="399">
        <v>15</v>
      </c>
      <c r="L17" s="400" t="s">
        <v>38</v>
      </c>
      <c r="M17" s="401">
        <f t="shared" si="0"/>
        <v>409.53</v>
      </c>
      <c r="N17" s="353" t="s">
        <v>54</v>
      </c>
    </row>
    <row r="18" ht="15" customHeight="1" spans="1:14">
      <c r="A18" s="375" t="s">
        <v>159</v>
      </c>
      <c r="B18" s="192" t="s">
        <v>72</v>
      </c>
      <c r="C18" s="193" t="s">
        <v>160</v>
      </c>
      <c r="D18" s="372">
        <v>94</v>
      </c>
      <c r="E18" s="253" t="s">
        <v>61</v>
      </c>
      <c r="F18" s="198">
        <v>132.5</v>
      </c>
      <c r="G18" s="253" t="s">
        <v>64</v>
      </c>
      <c r="H18" s="198">
        <v>105.06</v>
      </c>
      <c r="I18" s="390" t="s">
        <v>55</v>
      </c>
      <c r="J18" s="391">
        <v>70</v>
      </c>
      <c r="K18" s="392">
        <v>24</v>
      </c>
      <c r="L18" s="393" t="s">
        <v>55</v>
      </c>
      <c r="M18" s="397">
        <f t="shared" si="0"/>
        <v>401.56</v>
      </c>
      <c r="N18" s="353" t="s">
        <v>48</v>
      </c>
    </row>
    <row r="19" ht="15" customHeight="1" spans="1:14">
      <c r="A19" s="376" t="s">
        <v>59</v>
      </c>
      <c r="B19" s="192" t="s">
        <v>42</v>
      </c>
      <c r="C19" s="207" t="s">
        <v>60</v>
      </c>
      <c r="D19" s="269">
        <v>99</v>
      </c>
      <c r="E19" s="270" t="s">
        <v>37</v>
      </c>
      <c r="F19" s="198">
        <v>131.45</v>
      </c>
      <c r="G19" s="253" t="s">
        <v>76</v>
      </c>
      <c r="H19" s="369">
        <v>118.88</v>
      </c>
      <c r="I19" s="402" t="s">
        <v>38</v>
      </c>
      <c r="J19" s="391">
        <v>50</v>
      </c>
      <c r="K19" s="392">
        <v>40</v>
      </c>
      <c r="L19" s="393" t="s">
        <v>76</v>
      </c>
      <c r="M19" s="401">
        <f t="shared" si="0"/>
        <v>399.33</v>
      </c>
      <c r="N19" s="353" t="s">
        <v>40</v>
      </c>
    </row>
    <row r="20" ht="15" customHeight="1" spans="1:14">
      <c r="A20" s="377" t="s">
        <v>181</v>
      </c>
      <c r="B20" s="378" t="s">
        <v>182</v>
      </c>
      <c r="C20" s="193" t="s">
        <v>63</v>
      </c>
      <c r="D20" s="368">
        <v>96</v>
      </c>
      <c r="E20" s="364" t="s">
        <v>38</v>
      </c>
      <c r="F20" s="198">
        <v>125.3</v>
      </c>
      <c r="G20" s="253" t="s">
        <v>101</v>
      </c>
      <c r="H20" s="198">
        <v>91.11</v>
      </c>
      <c r="I20" s="390" t="s">
        <v>70</v>
      </c>
      <c r="J20" s="403">
        <v>80</v>
      </c>
      <c r="K20" s="404">
        <v>19</v>
      </c>
      <c r="L20" s="405" t="s">
        <v>49</v>
      </c>
      <c r="M20" s="401">
        <f t="shared" si="0"/>
        <v>392.41</v>
      </c>
      <c r="N20" s="353" t="s">
        <v>67</v>
      </c>
    </row>
    <row r="21" ht="15" customHeight="1" spans="1:14">
      <c r="A21" s="367" t="s">
        <v>183</v>
      </c>
      <c r="B21" s="192" t="s">
        <v>179</v>
      </c>
      <c r="C21" s="193" t="s">
        <v>184</v>
      </c>
      <c r="D21" s="194">
        <v>88</v>
      </c>
      <c r="E21" s="253" t="s">
        <v>83</v>
      </c>
      <c r="F21" s="198">
        <v>136.55</v>
      </c>
      <c r="G21" s="253" t="s">
        <v>61</v>
      </c>
      <c r="H21" s="198">
        <v>102.19</v>
      </c>
      <c r="I21" s="390" t="s">
        <v>40</v>
      </c>
      <c r="J21" s="391">
        <v>50</v>
      </c>
      <c r="K21" s="392">
        <v>34</v>
      </c>
      <c r="L21" s="393" t="s">
        <v>44</v>
      </c>
      <c r="M21" s="401">
        <f t="shared" si="0"/>
        <v>376.74</v>
      </c>
      <c r="N21" s="353" t="s">
        <v>61</v>
      </c>
    </row>
    <row r="22" ht="15" customHeight="1" spans="1:14">
      <c r="A22" s="376" t="s">
        <v>134</v>
      </c>
      <c r="B22" s="192" t="s">
        <v>132</v>
      </c>
      <c r="C22" s="207" t="s">
        <v>135</v>
      </c>
      <c r="D22" s="194">
        <v>90</v>
      </c>
      <c r="E22" s="253" t="s">
        <v>76</v>
      </c>
      <c r="F22" s="198">
        <v>131.03</v>
      </c>
      <c r="G22" s="253" t="s">
        <v>70</v>
      </c>
      <c r="H22" s="373">
        <v>119.04</v>
      </c>
      <c r="I22" s="270" t="s">
        <v>37</v>
      </c>
      <c r="J22" s="406">
        <v>30</v>
      </c>
      <c r="K22" s="407">
        <v>52</v>
      </c>
      <c r="L22" s="393" t="s">
        <v>70</v>
      </c>
      <c r="M22" s="401">
        <f t="shared" si="0"/>
        <v>370.07</v>
      </c>
      <c r="N22" s="353" t="s">
        <v>58</v>
      </c>
    </row>
    <row r="23" ht="15" customHeight="1" spans="1:14">
      <c r="A23" s="375" t="s">
        <v>65</v>
      </c>
      <c r="B23" s="192" t="s">
        <v>35</v>
      </c>
      <c r="C23" s="313" t="s">
        <v>66</v>
      </c>
      <c r="D23" s="194">
        <v>77</v>
      </c>
      <c r="E23" s="253" t="s">
        <v>156</v>
      </c>
      <c r="F23" s="198">
        <v>125.56</v>
      </c>
      <c r="G23" s="253" t="s">
        <v>93</v>
      </c>
      <c r="H23" s="296">
        <v>106.61</v>
      </c>
      <c r="I23" s="390" t="s">
        <v>39</v>
      </c>
      <c r="J23" s="391">
        <v>60</v>
      </c>
      <c r="K23" s="392">
        <v>33</v>
      </c>
      <c r="L23" s="408" t="s">
        <v>58</v>
      </c>
      <c r="M23" s="397">
        <f t="shared" si="0"/>
        <v>369.17</v>
      </c>
      <c r="N23" s="409" t="s">
        <v>44</v>
      </c>
    </row>
    <row r="24" ht="15" customHeight="1" spans="1:14">
      <c r="A24" s="379" t="s">
        <v>147</v>
      </c>
      <c r="B24" s="205" t="s">
        <v>42</v>
      </c>
      <c r="C24" s="193" t="s">
        <v>148</v>
      </c>
      <c r="D24" s="372">
        <v>91</v>
      </c>
      <c r="E24" s="253" t="s">
        <v>64</v>
      </c>
      <c r="F24" s="198">
        <v>137.21</v>
      </c>
      <c r="G24" s="253" t="s">
        <v>67</v>
      </c>
      <c r="H24" s="198">
        <v>65.54</v>
      </c>
      <c r="I24" s="390" t="s">
        <v>93</v>
      </c>
      <c r="J24" s="391">
        <v>50</v>
      </c>
      <c r="K24" s="392">
        <v>39</v>
      </c>
      <c r="L24" s="393" t="s">
        <v>64</v>
      </c>
      <c r="M24" s="397">
        <f t="shared" si="0"/>
        <v>343.75</v>
      </c>
      <c r="N24" s="353" t="s">
        <v>64</v>
      </c>
    </row>
    <row r="25" ht="15" customHeight="1" spans="1:14">
      <c r="A25" s="379" t="s">
        <v>166</v>
      </c>
      <c r="B25" s="192" t="s">
        <v>42</v>
      </c>
      <c r="C25" s="193" t="s">
        <v>167</v>
      </c>
      <c r="D25" s="194">
        <v>89</v>
      </c>
      <c r="E25" s="253" t="s">
        <v>70</v>
      </c>
      <c r="F25" s="198">
        <v>146.75</v>
      </c>
      <c r="G25" s="253" t="s">
        <v>55</v>
      </c>
      <c r="H25" s="198">
        <v>92.69</v>
      </c>
      <c r="I25" s="390" t="s">
        <v>64</v>
      </c>
      <c r="J25" s="391">
        <v>10</v>
      </c>
      <c r="K25" s="392">
        <v>63</v>
      </c>
      <c r="L25" s="393" t="s">
        <v>83</v>
      </c>
      <c r="M25" s="401">
        <f t="shared" si="0"/>
        <v>338.44</v>
      </c>
      <c r="N25" s="353" t="s">
        <v>76</v>
      </c>
    </row>
    <row r="26" ht="15" customHeight="1" spans="1:14">
      <c r="A26" s="376" t="s">
        <v>185</v>
      </c>
      <c r="B26" s="192" t="s">
        <v>42</v>
      </c>
      <c r="C26" s="207" t="s">
        <v>43</v>
      </c>
      <c r="D26" s="194">
        <v>93</v>
      </c>
      <c r="E26" s="253" t="s">
        <v>58</v>
      </c>
      <c r="F26" s="198">
        <v>152.71</v>
      </c>
      <c r="G26" s="253" t="s">
        <v>39</v>
      </c>
      <c r="H26" s="198">
        <v>71.13</v>
      </c>
      <c r="I26" s="390" t="s">
        <v>96</v>
      </c>
      <c r="J26" s="406">
        <v>10</v>
      </c>
      <c r="K26" s="407">
        <v>62</v>
      </c>
      <c r="L26" s="393" t="s">
        <v>86</v>
      </c>
      <c r="M26" s="401">
        <f t="shared" si="0"/>
        <v>326.84</v>
      </c>
      <c r="N26" s="353" t="s">
        <v>70</v>
      </c>
    </row>
    <row r="27" ht="15" customHeight="1" spans="1:14">
      <c r="A27" s="377" t="s">
        <v>186</v>
      </c>
      <c r="B27" s="192" t="s">
        <v>187</v>
      </c>
      <c r="C27" s="193"/>
      <c r="D27" s="194">
        <v>88</v>
      </c>
      <c r="E27" s="253" t="s">
        <v>83</v>
      </c>
      <c r="F27" s="198">
        <v>141.63</v>
      </c>
      <c r="G27" s="253" t="s">
        <v>40</v>
      </c>
      <c r="H27" s="198">
        <v>93.99</v>
      </c>
      <c r="I27" s="390" t="s">
        <v>44</v>
      </c>
      <c r="J27" s="406">
        <v>0</v>
      </c>
      <c r="K27" s="407">
        <v>88</v>
      </c>
      <c r="L27" s="393" t="s">
        <v>154</v>
      </c>
      <c r="M27" s="401">
        <f t="shared" si="0"/>
        <v>323.62</v>
      </c>
      <c r="N27" s="353" t="s">
        <v>86</v>
      </c>
    </row>
    <row r="28" ht="15" customHeight="1" spans="1:14">
      <c r="A28" s="377" t="s">
        <v>168</v>
      </c>
      <c r="B28" s="192" t="s">
        <v>42</v>
      </c>
      <c r="C28" s="193" t="s">
        <v>90</v>
      </c>
      <c r="D28" s="194">
        <v>87</v>
      </c>
      <c r="E28" s="253" t="s">
        <v>93</v>
      </c>
      <c r="F28" s="198">
        <v>132.68</v>
      </c>
      <c r="G28" s="253" t="s">
        <v>44</v>
      </c>
      <c r="H28" s="198">
        <v>32.56</v>
      </c>
      <c r="I28" s="390" t="s">
        <v>156</v>
      </c>
      <c r="J28" s="406">
        <v>70</v>
      </c>
      <c r="K28" s="407">
        <v>29</v>
      </c>
      <c r="L28" s="393" t="s">
        <v>48</v>
      </c>
      <c r="M28" s="401">
        <f t="shared" si="0"/>
        <v>322.24</v>
      </c>
      <c r="N28" s="353" t="s">
        <v>83</v>
      </c>
    </row>
    <row r="29" ht="15" customHeight="1" spans="1:14">
      <c r="A29" s="367" t="s">
        <v>71</v>
      </c>
      <c r="B29" s="192" t="s">
        <v>72</v>
      </c>
      <c r="C29" s="193" t="s">
        <v>73</v>
      </c>
      <c r="D29" s="194">
        <v>95</v>
      </c>
      <c r="E29" s="253" t="s">
        <v>48</v>
      </c>
      <c r="F29" s="198">
        <v>129.14</v>
      </c>
      <c r="G29" s="253" t="s">
        <v>83</v>
      </c>
      <c r="H29" s="198">
        <v>90.85</v>
      </c>
      <c r="I29" s="390" t="s">
        <v>86</v>
      </c>
      <c r="J29" s="391">
        <v>0</v>
      </c>
      <c r="K29" s="392">
        <v>69</v>
      </c>
      <c r="L29" s="393" t="s">
        <v>93</v>
      </c>
      <c r="M29" s="397">
        <f t="shared" si="0"/>
        <v>314.99</v>
      </c>
      <c r="N29" s="353" t="s">
        <v>45</v>
      </c>
    </row>
    <row r="30" ht="15" customHeight="1" spans="1:19">
      <c r="A30" s="367" t="s">
        <v>131</v>
      </c>
      <c r="B30" s="192" t="s">
        <v>132</v>
      </c>
      <c r="C30" s="193" t="s">
        <v>133</v>
      </c>
      <c r="D30" s="194">
        <v>88</v>
      </c>
      <c r="E30" s="253" t="s">
        <v>83</v>
      </c>
      <c r="F30" s="296">
        <v>133.79</v>
      </c>
      <c r="G30" s="253" t="s">
        <v>58</v>
      </c>
      <c r="H30" s="296">
        <v>82.77</v>
      </c>
      <c r="I30" s="390" t="s">
        <v>45</v>
      </c>
      <c r="J30" s="391">
        <v>10</v>
      </c>
      <c r="K30" s="392">
        <v>64</v>
      </c>
      <c r="L30" s="393" t="s">
        <v>45</v>
      </c>
      <c r="M30" s="397">
        <f t="shared" si="0"/>
        <v>314.56</v>
      </c>
      <c r="N30" s="353" t="s">
        <v>96</v>
      </c>
      <c r="S30" s="416"/>
    </row>
    <row r="31" ht="15" customHeight="1" spans="1:14">
      <c r="A31" s="377" t="s">
        <v>77</v>
      </c>
      <c r="B31" s="192" t="s">
        <v>42</v>
      </c>
      <c r="C31" s="193" t="s">
        <v>78</v>
      </c>
      <c r="D31" s="368">
        <v>96</v>
      </c>
      <c r="E31" s="364" t="s">
        <v>38</v>
      </c>
      <c r="F31" s="198">
        <v>130.72</v>
      </c>
      <c r="G31" s="253" t="s">
        <v>86</v>
      </c>
      <c r="H31" s="198">
        <v>53.73</v>
      </c>
      <c r="I31" s="390" t="s">
        <v>154</v>
      </c>
      <c r="J31" s="391">
        <v>0</v>
      </c>
      <c r="K31" s="392">
        <v>74</v>
      </c>
      <c r="L31" s="393" t="s">
        <v>101</v>
      </c>
      <c r="M31" s="401">
        <f t="shared" si="0"/>
        <v>280.45</v>
      </c>
      <c r="N31" s="353" t="s">
        <v>93</v>
      </c>
    </row>
    <row r="32" ht="15" customHeight="1" spans="1:14">
      <c r="A32" s="367" t="s">
        <v>188</v>
      </c>
      <c r="B32" s="192" t="s">
        <v>42</v>
      </c>
      <c r="C32" s="193" t="s">
        <v>189</v>
      </c>
      <c r="D32" s="194">
        <v>84</v>
      </c>
      <c r="E32" s="253" t="s">
        <v>101</v>
      </c>
      <c r="F32" s="198">
        <v>125.76</v>
      </c>
      <c r="G32" s="253" t="s">
        <v>96</v>
      </c>
      <c r="H32" s="198">
        <v>56.85</v>
      </c>
      <c r="I32" s="390" t="s">
        <v>101</v>
      </c>
      <c r="J32" s="391">
        <v>0</v>
      </c>
      <c r="K32" s="392">
        <v>108</v>
      </c>
      <c r="L32" s="393" t="s">
        <v>190</v>
      </c>
      <c r="M32" s="401">
        <f t="shared" si="0"/>
        <v>266.61</v>
      </c>
      <c r="N32" s="353" t="s">
        <v>101</v>
      </c>
    </row>
    <row r="33" ht="15" customHeight="1" spans="1:14">
      <c r="A33" s="379" t="s">
        <v>191</v>
      </c>
      <c r="B33" s="192"/>
      <c r="C33" s="193"/>
      <c r="D33" s="194">
        <v>84</v>
      </c>
      <c r="E33" s="253" t="s">
        <v>101</v>
      </c>
      <c r="F33" s="198">
        <v>77.05</v>
      </c>
      <c r="G33" s="253" t="s">
        <v>154</v>
      </c>
      <c r="H33" s="198">
        <v>101.14</v>
      </c>
      <c r="I33" s="390" t="s">
        <v>67</v>
      </c>
      <c r="J33" s="406">
        <v>0</v>
      </c>
      <c r="K33" s="407">
        <v>68</v>
      </c>
      <c r="L33" s="393" t="s">
        <v>96</v>
      </c>
      <c r="M33" s="401">
        <f t="shared" si="0"/>
        <v>262.19</v>
      </c>
      <c r="N33" s="353" t="s">
        <v>154</v>
      </c>
    </row>
    <row r="34" ht="15" customHeight="1" spans="1:14">
      <c r="A34" s="379" t="s">
        <v>145</v>
      </c>
      <c r="B34" s="192" t="s">
        <v>42</v>
      </c>
      <c r="C34" s="193" t="s">
        <v>146</v>
      </c>
      <c r="D34" s="194">
        <v>95</v>
      </c>
      <c r="E34" s="253" t="s">
        <v>48</v>
      </c>
      <c r="F34" s="198">
        <v>74.38</v>
      </c>
      <c r="G34" s="253" t="s">
        <v>156</v>
      </c>
      <c r="H34" s="198">
        <v>83.63</v>
      </c>
      <c r="I34" s="390" t="s">
        <v>83</v>
      </c>
      <c r="J34" s="391">
        <v>0</v>
      </c>
      <c r="K34" s="392">
        <v>90</v>
      </c>
      <c r="L34" s="393" t="s">
        <v>156</v>
      </c>
      <c r="M34" s="401">
        <f t="shared" si="0"/>
        <v>253.01</v>
      </c>
      <c r="N34" s="353" t="s">
        <v>156</v>
      </c>
    </row>
    <row r="35" ht="15" customHeight="1" spans="1:14">
      <c r="A35" s="380" t="s">
        <v>153</v>
      </c>
      <c r="B35" s="211"/>
      <c r="C35" s="212"/>
      <c r="D35" s="213">
        <v>49</v>
      </c>
      <c r="E35" s="275" t="s">
        <v>190</v>
      </c>
      <c r="F35" s="217">
        <v>16.05</v>
      </c>
      <c r="G35" s="275" t="s">
        <v>190</v>
      </c>
      <c r="H35" s="217">
        <v>24.12</v>
      </c>
      <c r="I35" s="410" t="s">
        <v>190</v>
      </c>
      <c r="J35" s="411">
        <v>60</v>
      </c>
      <c r="K35" s="412">
        <v>32</v>
      </c>
      <c r="L35" s="413" t="s">
        <v>61</v>
      </c>
      <c r="M35" s="414">
        <f t="shared" si="0"/>
        <v>149.17</v>
      </c>
      <c r="N35" s="415" t="s">
        <v>190</v>
      </c>
    </row>
  </sheetData>
  <sheetProtection selectLockedCells="1" selectUnlockedCells="1"/>
  <mergeCells count="19">
    <mergeCell ref="A1:N1"/>
    <mergeCell ref="B2:L2"/>
    <mergeCell ref="B3:L3"/>
    <mergeCell ref="B4:L4"/>
    <mergeCell ref="B5:L5"/>
    <mergeCell ref="B6:L6"/>
    <mergeCell ref="B7:L7"/>
    <mergeCell ref="B8:L8"/>
    <mergeCell ref="B9:E9"/>
    <mergeCell ref="F9:L9"/>
    <mergeCell ref="D10:E10"/>
    <mergeCell ref="F10:G10"/>
    <mergeCell ref="H10:I10"/>
    <mergeCell ref="J10:L10"/>
    <mergeCell ref="M10:N10"/>
    <mergeCell ref="A10:A11"/>
    <mergeCell ref="B10:B11"/>
    <mergeCell ref="C10:C11"/>
    <mergeCell ref="M5:N9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view="pageBreakPreview" zoomScale="110" zoomScaleNormal="51" zoomScaleSheetLayoutView="110" workbookViewId="0">
      <selection activeCell="S17" sqref="S17"/>
    </sheetView>
  </sheetViews>
  <sheetFormatPr defaultColWidth="8.76190476190476" defaultRowHeight="12.75"/>
  <cols>
    <col min="1" max="1" width="23.1904761904762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5.65714285714286" style="3" customWidth="1"/>
    <col min="6" max="6" width="7.00952380952381" style="3" customWidth="1"/>
    <col min="7" max="7" width="5.39047619047619" style="3" customWidth="1"/>
    <col min="8" max="8" width="8.08571428571429" style="3" customWidth="1"/>
    <col min="9" max="9" width="5.65714285714286" style="3" customWidth="1"/>
    <col min="10" max="10" width="7.00952380952381" style="3" customWidth="1"/>
    <col min="11" max="11" width="5.39047619047619" style="3" customWidth="1"/>
    <col min="12" max="12" width="8.08571428571429" style="3" customWidth="1"/>
    <col min="13" max="13" width="5.65714285714286" style="3" customWidth="1"/>
    <col min="14" max="15" width="5.8" style="3" customWidth="1"/>
    <col min="16" max="16" width="7.95238095238095" style="3" customWidth="1"/>
    <col min="17" max="17" width="8.8952380952381" style="3" customWidth="1"/>
    <col min="18" max="18" width="7.68571428571429" style="3" customWidth="1"/>
    <col min="19" max="19" width="8.76190476190476" style="4" customWidth="1"/>
    <col min="20" max="16384" width="8.76190476190476" style="4"/>
  </cols>
  <sheetData>
    <row r="1" s="1" customFormat="1" ht="29.25" customHeight="1" spans="1:18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s="2" customFormat="1" ht="13.5" customHeight="1" spans="1:18">
      <c r="A2" s="164" t="s">
        <v>1</v>
      </c>
      <c r="B2" s="165" t="s">
        <v>192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218" t="s">
        <v>3</v>
      </c>
      <c r="R2" s="219">
        <v>920</v>
      </c>
    </row>
    <row r="3" s="2" customFormat="1" ht="13.5" customHeight="1" spans="1:18">
      <c r="A3" s="166" t="s">
        <v>4</v>
      </c>
      <c r="B3" s="167" t="s">
        <v>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220" t="s">
        <v>6</v>
      </c>
      <c r="R3" s="221" t="s">
        <v>193</v>
      </c>
    </row>
    <row r="4" s="2" customFormat="1" ht="13.5" customHeight="1" spans="1:18">
      <c r="A4" s="166" t="s">
        <v>8</v>
      </c>
      <c r="B4" s="168">
        <v>41993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222" t="s">
        <v>10</v>
      </c>
      <c r="R4" s="223"/>
    </row>
    <row r="5" s="2" customFormat="1" ht="13.5" customHeight="1" spans="1:20">
      <c r="A5" s="166" t="s">
        <v>11</v>
      </c>
      <c r="B5" s="167" t="s">
        <v>12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277" t="s">
        <v>123</v>
      </c>
      <c r="R5" s="277"/>
      <c r="T5" s="107"/>
    </row>
    <row r="6" s="2" customFormat="1" ht="13.5" customHeight="1" spans="1:18">
      <c r="A6" s="166" t="s">
        <v>13</v>
      </c>
      <c r="B6" s="167">
        <v>27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277"/>
      <c r="R6" s="277"/>
    </row>
    <row r="7" s="2" customFormat="1" ht="13.5" customHeight="1" spans="1:18">
      <c r="A7" s="169" t="s">
        <v>14</v>
      </c>
      <c r="B7" s="167" t="s">
        <v>194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277"/>
      <c r="R7" s="277"/>
    </row>
    <row r="8" s="2" customFormat="1" ht="13.5" customHeight="1" spans="1:20">
      <c r="A8" s="166" t="s">
        <v>16</v>
      </c>
      <c r="B8" s="170" t="s">
        <v>17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277"/>
      <c r="R8" s="277"/>
      <c r="T8" s="108"/>
    </row>
    <row r="9" s="2" customFormat="1" ht="13.5" customHeight="1" spans="1:18">
      <c r="A9" s="171" t="s">
        <v>18</v>
      </c>
      <c r="B9" s="172" t="s">
        <v>158</v>
      </c>
      <c r="C9" s="172"/>
      <c r="D9" s="172"/>
      <c r="E9" s="172"/>
      <c r="F9" s="172"/>
      <c r="G9" s="172"/>
      <c r="H9" s="173" t="s">
        <v>175</v>
      </c>
      <c r="I9" s="173"/>
      <c r="J9" s="173"/>
      <c r="K9" s="173"/>
      <c r="L9" s="173"/>
      <c r="M9" s="173"/>
      <c r="N9" s="173"/>
      <c r="O9" s="173"/>
      <c r="P9" s="173"/>
      <c r="Q9" s="277"/>
      <c r="R9" s="277"/>
    </row>
    <row r="10" s="3" customFormat="1" ht="16.5" customHeight="1" spans="1:18">
      <c r="A10" s="174" t="s">
        <v>20</v>
      </c>
      <c r="B10" s="175" t="s">
        <v>21</v>
      </c>
      <c r="C10" s="176" t="s">
        <v>125</v>
      </c>
      <c r="D10" s="226" t="s">
        <v>23</v>
      </c>
      <c r="E10" s="226"/>
      <c r="F10" s="226" t="s">
        <v>24</v>
      </c>
      <c r="G10" s="226"/>
      <c r="H10" s="226"/>
      <c r="I10" s="226"/>
      <c r="J10" s="325" t="s">
        <v>25</v>
      </c>
      <c r="K10" s="325"/>
      <c r="L10" s="325"/>
      <c r="M10" s="325"/>
      <c r="N10" s="279" t="s">
        <v>26</v>
      </c>
      <c r="O10" s="279"/>
      <c r="P10" s="279"/>
      <c r="Q10" s="343" t="s">
        <v>27</v>
      </c>
      <c r="R10" s="343"/>
    </row>
    <row r="11" s="3" customFormat="1" ht="15.75" customHeight="1" spans="1:18">
      <c r="A11" s="174"/>
      <c r="B11" s="175"/>
      <c r="C11" s="176"/>
      <c r="D11" s="178" t="s">
        <v>195</v>
      </c>
      <c r="E11" s="251" t="s">
        <v>29</v>
      </c>
      <c r="F11" s="180" t="s">
        <v>195</v>
      </c>
      <c r="G11" s="181" t="s">
        <v>108</v>
      </c>
      <c r="H11" s="182" t="s">
        <v>110</v>
      </c>
      <c r="I11" s="251" t="s">
        <v>29</v>
      </c>
      <c r="J11" s="180" t="s">
        <v>195</v>
      </c>
      <c r="K11" s="181" t="s">
        <v>108</v>
      </c>
      <c r="L11" s="182" t="s">
        <v>110</v>
      </c>
      <c r="M11" s="280" t="s">
        <v>29</v>
      </c>
      <c r="N11" s="281" t="s">
        <v>195</v>
      </c>
      <c r="O11" s="326" t="s">
        <v>196</v>
      </c>
      <c r="P11" s="327" t="s">
        <v>33</v>
      </c>
      <c r="Q11" s="344" t="s">
        <v>32</v>
      </c>
      <c r="R11" s="345" t="s">
        <v>33</v>
      </c>
    </row>
    <row r="12" ht="15" customHeight="1" spans="1:18">
      <c r="A12" s="252" t="s">
        <v>65</v>
      </c>
      <c r="B12" s="184" t="s">
        <v>35</v>
      </c>
      <c r="C12" s="185" t="s">
        <v>66</v>
      </c>
      <c r="D12" s="194">
        <v>82</v>
      </c>
      <c r="E12" s="253" t="s">
        <v>61</v>
      </c>
      <c r="F12" s="257">
        <v>196</v>
      </c>
      <c r="G12" s="258">
        <v>32.99</v>
      </c>
      <c r="H12" s="259">
        <f t="shared" ref="H12:H36" si="0">F12-G12</f>
        <v>163.01</v>
      </c>
      <c r="I12" s="270" t="s">
        <v>37</v>
      </c>
      <c r="J12" s="283">
        <v>148</v>
      </c>
      <c r="K12" s="284">
        <v>21.89</v>
      </c>
      <c r="L12" s="285">
        <f t="shared" ref="L12:L36" si="1">J12-K12</f>
        <v>126.11</v>
      </c>
      <c r="M12" s="286" t="s">
        <v>37</v>
      </c>
      <c r="N12" s="328">
        <v>90</v>
      </c>
      <c r="O12" s="329">
        <v>12</v>
      </c>
      <c r="P12" s="303" t="s">
        <v>49</v>
      </c>
      <c r="Q12" s="346">
        <f t="shared" ref="Q12:Q39" si="2">D12+H12+L12+N12</f>
        <v>461.12</v>
      </c>
      <c r="R12" s="347" t="s">
        <v>37</v>
      </c>
    </row>
    <row r="13" ht="15" customHeight="1" spans="1:18">
      <c r="A13" s="209" t="s">
        <v>176</v>
      </c>
      <c r="B13" s="192" t="s">
        <v>42</v>
      </c>
      <c r="C13" s="193" t="s">
        <v>177</v>
      </c>
      <c r="D13" s="194">
        <v>87</v>
      </c>
      <c r="E13" s="253" t="s">
        <v>39</v>
      </c>
      <c r="F13" s="260">
        <v>193</v>
      </c>
      <c r="G13" s="261">
        <v>30.61</v>
      </c>
      <c r="H13" s="262">
        <f t="shared" si="0"/>
        <v>162.39</v>
      </c>
      <c r="I13" s="268" t="s">
        <v>49</v>
      </c>
      <c r="J13" s="255">
        <v>129</v>
      </c>
      <c r="K13" s="197">
        <v>29.67</v>
      </c>
      <c r="L13" s="198">
        <f t="shared" si="1"/>
        <v>99.33</v>
      </c>
      <c r="M13" s="297" t="s">
        <v>58</v>
      </c>
      <c r="N13" s="330">
        <v>90</v>
      </c>
      <c r="O13" s="331">
        <v>13</v>
      </c>
      <c r="P13" s="292" t="s">
        <v>55</v>
      </c>
      <c r="Q13" s="348">
        <f t="shared" si="2"/>
        <v>438.72</v>
      </c>
      <c r="R13" s="349" t="s">
        <v>38</v>
      </c>
    </row>
    <row r="14" ht="15" customHeight="1" spans="1:18">
      <c r="A14" s="256" t="s">
        <v>197</v>
      </c>
      <c r="B14" s="192" t="s">
        <v>132</v>
      </c>
      <c r="C14" s="313" t="s">
        <v>198</v>
      </c>
      <c r="D14" s="314">
        <v>88</v>
      </c>
      <c r="E14" s="268" t="s">
        <v>49</v>
      </c>
      <c r="F14" s="255">
        <v>182</v>
      </c>
      <c r="G14" s="197">
        <v>38.78</v>
      </c>
      <c r="H14" s="198">
        <f t="shared" si="0"/>
        <v>143.22</v>
      </c>
      <c r="I14" s="253" t="s">
        <v>64</v>
      </c>
      <c r="J14" s="263">
        <v>149</v>
      </c>
      <c r="K14" s="264">
        <v>31.62</v>
      </c>
      <c r="L14" s="265">
        <f t="shared" si="1"/>
        <v>117.38</v>
      </c>
      <c r="M14" s="290" t="s">
        <v>38</v>
      </c>
      <c r="N14" s="328">
        <v>90</v>
      </c>
      <c r="O14" s="329">
        <v>12</v>
      </c>
      <c r="P14" s="303" t="s">
        <v>49</v>
      </c>
      <c r="Q14" s="350">
        <f t="shared" si="2"/>
        <v>438.6</v>
      </c>
      <c r="R14" s="351" t="s">
        <v>49</v>
      </c>
    </row>
    <row r="15" ht="15" customHeight="1" spans="1:18">
      <c r="A15" s="209" t="s">
        <v>79</v>
      </c>
      <c r="B15" s="192" t="s">
        <v>42</v>
      </c>
      <c r="C15" s="193" t="s">
        <v>80</v>
      </c>
      <c r="D15" s="194">
        <v>84</v>
      </c>
      <c r="E15" s="253" t="s">
        <v>48</v>
      </c>
      <c r="F15" s="255">
        <v>180</v>
      </c>
      <c r="G15" s="197">
        <v>27.82</v>
      </c>
      <c r="H15" s="198">
        <f t="shared" si="0"/>
        <v>152.18</v>
      </c>
      <c r="I15" s="253" t="s">
        <v>40</v>
      </c>
      <c r="J15" s="260">
        <v>149</v>
      </c>
      <c r="K15" s="261">
        <v>32.44</v>
      </c>
      <c r="L15" s="262">
        <f t="shared" si="1"/>
        <v>116.56</v>
      </c>
      <c r="M15" s="294" t="s">
        <v>49</v>
      </c>
      <c r="N15" s="330">
        <v>70</v>
      </c>
      <c r="O15" s="331">
        <v>29</v>
      </c>
      <c r="P15" s="292" t="s">
        <v>76</v>
      </c>
      <c r="Q15" s="352">
        <f t="shared" si="2"/>
        <v>422.74</v>
      </c>
      <c r="R15" s="353" t="s">
        <v>39</v>
      </c>
    </row>
    <row r="16" ht="15" customHeight="1" spans="1:18">
      <c r="A16" s="209" t="s">
        <v>131</v>
      </c>
      <c r="B16" s="192" t="s">
        <v>132</v>
      </c>
      <c r="C16" s="193" t="s">
        <v>133</v>
      </c>
      <c r="D16" s="271">
        <v>90</v>
      </c>
      <c r="E16" s="272" t="s">
        <v>38</v>
      </c>
      <c r="F16" s="255">
        <v>191</v>
      </c>
      <c r="G16" s="197">
        <v>28.87</v>
      </c>
      <c r="H16" s="198">
        <f t="shared" si="0"/>
        <v>162.13</v>
      </c>
      <c r="I16" s="253" t="s">
        <v>39</v>
      </c>
      <c r="J16" s="255">
        <v>140</v>
      </c>
      <c r="K16" s="197">
        <v>25.53</v>
      </c>
      <c r="L16" s="296">
        <f t="shared" si="1"/>
        <v>114.47</v>
      </c>
      <c r="M16" s="297" t="s">
        <v>39</v>
      </c>
      <c r="N16" s="330">
        <v>50</v>
      </c>
      <c r="O16" s="331">
        <v>35</v>
      </c>
      <c r="P16" s="292" t="s">
        <v>86</v>
      </c>
      <c r="Q16" s="352">
        <f t="shared" si="2"/>
        <v>416.6</v>
      </c>
      <c r="R16" s="353" t="s">
        <v>55</v>
      </c>
    </row>
    <row r="17" ht="15" customHeight="1" spans="1:18">
      <c r="A17" s="209" t="s">
        <v>199</v>
      </c>
      <c r="B17" s="192" t="s">
        <v>200</v>
      </c>
      <c r="C17" s="193"/>
      <c r="D17" s="194">
        <v>85</v>
      </c>
      <c r="E17" s="253" t="s">
        <v>54</v>
      </c>
      <c r="F17" s="255">
        <v>191</v>
      </c>
      <c r="G17" s="197">
        <v>29.59</v>
      </c>
      <c r="H17" s="198">
        <f t="shared" si="0"/>
        <v>161.41</v>
      </c>
      <c r="I17" s="253" t="s">
        <v>55</v>
      </c>
      <c r="J17" s="255">
        <v>130</v>
      </c>
      <c r="K17" s="197">
        <v>29.93</v>
      </c>
      <c r="L17" s="296">
        <f t="shared" si="1"/>
        <v>100.07</v>
      </c>
      <c r="M17" s="297" t="s">
        <v>61</v>
      </c>
      <c r="N17" s="330">
        <v>70</v>
      </c>
      <c r="O17" s="331">
        <v>24</v>
      </c>
      <c r="P17" s="292" t="s">
        <v>58</v>
      </c>
      <c r="Q17" s="352">
        <f t="shared" si="2"/>
        <v>416.48</v>
      </c>
      <c r="R17" s="353" t="s">
        <v>54</v>
      </c>
    </row>
    <row r="18" ht="15" customHeight="1" spans="1:18">
      <c r="A18" s="209" t="s">
        <v>46</v>
      </c>
      <c r="B18" s="192" t="s">
        <v>42</v>
      </c>
      <c r="C18" s="193" t="s">
        <v>47</v>
      </c>
      <c r="D18" s="194">
        <v>71</v>
      </c>
      <c r="E18" s="253" t="s">
        <v>45</v>
      </c>
      <c r="F18" s="255">
        <v>170</v>
      </c>
      <c r="G18" s="197">
        <v>29.29</v>
      </c>
      <c r="H18" s="198">
        <f t="shared" si="0"/>
        <v>140.71</v>
      </c>
      <c r="I18" s="253" t="s">
        <v>70</v>
      </c>
      <c r="J18" s="255">
        <v>139</v>
      </c>
      <c r="K18" s="197">
        <v>25.8</v>
      </c>
      <c r="L18" s="198">
        <f t="shared" si="1"/>
        <v>113.2</v>
      </c>
      <c r="M18" s="297" t="s">
        <v>55</v>
      </c>
      <c r="N18" s="330">
        <v>90</v>
      </c>
      <c r="O18" s="331">
        <v>16</v>
      </c>
      <c r="P18" s="292" t="s">
        <v>54</v>
      </c>
      <c r="Q18" s="352">
        <f t="shared" si="2"/>
        <v>414.91</v>
      </c>
      <c r="R18" s="353" t="s">
        <v>48</v>
      </c>
    </row>
    <row r="19" ht="15" customHeight="1" spans="1:18">
      <c r="A19" s="266" t="s">
        <v>136</v>
      </c>
      <c r="B19" s="192" t="s">
        <v>72</v>
      </c>
      <c r="C19" s="313" t="s">
        <v>137</v>
      </c>
      <c r="D19" s="269">
        <v>92</v>
      </c>
      <c r="E19" s="270" t="s">
        <v>37</v>
      </c>
      <c r="F19" s="263">
        <v>191</v>
      </c>
      <c r="G19" s="264">
        <v>28.16</v>
      </c>
      <c r="H19" s="265">
        <f t="shared" si="0"/>
        <v>162.84</v>
      </c>
      <c r="I19" s="272" t="s">
        <v>38</v>
      </c>
      <c r="J19" s="255">
        <v>120</v>
      </c>
      <c r="K19" s="197">
        <v>31.94</v>
      </c>
      <c r="L19" s="198">
        <f t="shared" si="1"/>
        <v>88.06</v>
      </c>
      <c r="M19" s="297" t="s">
        <v>70</v>
      </c>
      <c r="N19" s="330">
        <v>70</v>
      </c>
      <c r="O19" s="331">
        <v>27</v>
      </c>
      <c r="P19" s="292" t="s">
        <v>64</v>
      </c>
      <c r="Q19" s="352">
        <f t="shared" si="2"/>
        <v>412.9</v>
      </c>
      <c r="R19" s="353" t="s">
        <v>40</v>
      </c>
    </row>
    <row r="20" ht="15" customHeight="1" spans="1:18">
      <c r="A20" s="203" t="s">
        <v>201</v>
      </c>
      <c r="B20" s="192" t="s">
        <v>72</v>
      </c>
      <c r="C20" s="193" t="s">
        <v>73</v>
      </c>
      <c r="D20" s="194">
        <v>80</v>
      </c>
      <c r="E20" s="253" t="s">
        <v>44</v>
      </c>
      <c r="F20" s="255">
        <v>198</v>
      </c>
      <c r="G20" s="197">
        <v>49.62</v>
      </c>
      <c r="H20" s="198">
        <f t="shared" si="0"/>
        <v>148.38</v>
      </c>
      <c r="I20" s="253" t="s">
        <v>61</v>
      </c>
      <c r="J20" s="255">
        <v>128</v>
      </c>
      <c r="K20" s="197">
        <v>34.61</v>
      </c>
      <c r="L20" s="198">
        <f t="shared" si="1"/>
        <v>93.39</v>
      </c>
      <c r="M20" s="297" t="s">
        <v>64</v>
      </c>
      <c r="N20" s="330">
        <v>80</v>
      </c>
      <c r="O20" s="331">
        <v>21</v>
      </c>
      <c r="P20" s="292" t="s">
        <v>67</v>
      </c>
      <c r="Q20" s="352">
        <f t="shared" si="2"/>
        <v>401.77</v>
      </c>
      <c r="R20" s="353" t="s">
        <v>67</v>
      </c>
    </row>
    <row r="21" ht="15" customHeight="1" spans="1:18">
      <c r="A21" s="204" t="s">
        <v>178</v>
      </c>
      <c r="B21" s="205" t="s">
        <v>179</v>
      </c>
      <c r="C21" s="193" t="s">
        <v>180</v>
      </c>
      <c r="D21" s="194">
        <v>70</v>
      </c>
      <c r="E21" s="253" t="s">
        <v>96</v>
      </c>
      <c r="F21" s="255">
        <v>187</v>
      </c>
      <c r="G21" s="197">
        <v>28.75</v>
      </c>
      <c r="H21" s="198">
        <f t="shared" si="0"/>
        <v>158.25</v>
      </c>
      <c r="I21" s="253" t="s">
        <v>54</v>
      </c>
      <c r="J21" s="255">
        <v>129</v>
      </c>
      <c r="K21" s="197">
        <v>27.21</v>
      </c>
      <c r="L21" s="198">
        <f t="shared" si="1"/>
        <v>101.79</v>
      </c>
      <c r="M21" s="297" t="s">
        <v>67</v>
      </c>
      <c r="N21" s="330">
        <v>50</v>
      </c>
      <c r="O21" s="331">
        <v>37</v>
      </c>
      <c r="P21" s="292" t="s">
        <v>45</v>
      </c>
      <c r="Q21" s="352">
        <f t="shared" si="2"/>
        <v>380.04</v>
      </c>
      <c r="R21" s="353" t="s">
        <v>61</v>
      </c>
    </row>
    <row r="22" ht="15" customHeight="1" spans="1:18">
      <c r="A22" s="206" t="s">
        <v>202</v>
      </c>
      <c r="B22" s="192" t="s">
        <v>72</v>
      </c>
      <c r="C22" s="207" t="s">
        <v>160</v>
      </c>
      <c r="D22" s="194">
        <v>83</v>
      </c>
      <c r="E22" s="253" t="s">
        <v>67</v>
      </c>
      <c r="F22" s="255">
        <v>183</v>
      </c>
      <c r="G22" s="197">
        <v>38.19</v>
      </c>
      <c r="H22" s="198">
        <f t="shared" si="0"/>
        <v>144.81</v>
      </c>
      <c r="I22" s="253" t="s">
        <v>44</v>
      </c>
      <c r="J22" s="255">
        <v>110</v>
      </c>
      <c r="K22" s="197">
        <v>38.26</v>
      </c>
      <c r="L22" s="198">
        <f t="shared" si="1"/>
        <v>71.74</v>
      </c>
      <c r="M22" s="297" t="s">
        <v>96</v>
      </c>
      <c r="N22" s="332">
        <v>80</v>
      </c>
      <c r="O22" s="333">
        <v>17</v>
      </c>
      <c r="P22" s="292" t="s">
        <v>48</v>
      </c>
      <c r="Q22" s="354">
        <f t="shared" si="2"/>
        <v>379.55</v>
      </c>
      <c r="R22" s="353" t="s">
        <v>58</v>
      </c>
    </row>
    <row r="23" ht="15" customHeight="1" spans="1:18">
      <c r="A23" s="208" t="s">
        <v>171</v>
      </c>
      <c r="B23" s="192" t="s">
        <v>42</v>
      </c>
      <c r="C23" s="193"/>
      <c r="D23" s="194">
        <v>75</v>
      </c>
      <c r="E23" s="253" t="s">
        <v>76</v>
      </c>
      <c r="F23" s="255">
        <v>198</v>
      </c>
      <c r="G23" s="197">
        <v>67.01</v>
      </c>
      <c r="H23" s="198">
        <f t="shared" si="0"/>
        <v>130.99</v>
      </c>
      <c r="I23" s="253" t="s">
        <v>93</v>
      </c>
      <c r="J23" s="255">
        <v>110</v>
      </c>
      <c r="K23" s="197">
        <v>49.52</v>
      </c>
      <c r="L23" s="198">
        <f t="shared" si="1"/>
        <v>60.48</v>
      </c>
      <c r="M23" s="297" t="s">
        <v>156</v>
      </c>
      <c r="N23" s="334">
        <v>100</v>
      </c>
      <c r="O23" s="335">
        <v>5</v>
      </c>
      <c r="P23" s="288" t="s">
        <v>37</v>
      </c>
      <c r="Q23" s="354">
        <f t="shared" si="2"/>
        <v>366.47</v>
      </c>
      <c r="R23" s="353" t="s">
        <v>44</v>
      </c>
    </row>
    <row r="24" ht="15" customHeight="1" spans="1:18">
      <c r="A24" s="208" t="s">
        <v>147</v>
      </c>
      <c r="B24" s="192" t="s">
        <v>42</v>
      </c>
      <c r="C24" s="207" t="s">
        <v>148</v>
      </c>
      <c r="D24" s="194">
        <v>84</v>
      </c>
      <c r="E24" s="253" t="s">
        <v>40</v>
      </c>
      <c r="F24" s="255">
        <v>176</v>
      </c>
      <c r="G24" s="197">
        <v>40.5</v>
      </c>
      <c r="H24" s="198">
        <f t="shared" si="0"/>
        <v>135.5</v>
      </c>
      <c r="I24" s="253" t="s">
        <v>86</v>
      </c>
      <c r="J24" s="255">
        <v>90</v>
      </c>
      <c r="K24" s="197">
        <v>24.84</v>
      </c>
      <c r="L24" s="198">
        <f t="shared" si="1"/>
        <v>65.16</v>
      </c>
      <c r="M24" s="297" t="s">
        <v>154</v>
      </c>
      <c r="N24" s="332">
        <v>80</v>
      </c>
      <c r="O24" s="333">
        <v>22</v>
      </c>
      <c r="P24" s="292" t="s">
        <v>61</v>
      </c>
      <c r="Q24" s="354">
        <f t="shared" si="2"/>
        <v>364.66</v>
      </c>
      <c r="R24" s="353" t="s">
        <v>64</v>
      </c>
    </row>
    <row r="25" ht="15" customHeight="1" spans="1:18">
      <c r="A25" s="209" t="s">
        <v>59</v>
      </c>
      <c r="B25" s="192" t="s">
        <v>42</v>
      </c>
      <c r="C25" s="193" t="s">
        <v>60</v>
      </c>
      <c r="D25" s="194">
        <v>86</v>
      </c>
      <c r="E25" s="253" t="s">
        <v>55</v>
      </c>
      <c r="F25" s="255">
        <v>187</v>
      </c>
      <c r="G25" s="197">
        <v>55.8</v>
      </c>
      <c r="H25" s="198">
        <f t="shared" si="0"/>
        <v>131.2</v>
      </c>
      <c r="I25" s="253" t="s">
        <v>96</v>
      </c>
      <c r="J25" s="255">
        <v>100</v>
      </c>
      <c r="K25" s="197">
        <v>33.59</v>
      </c>
      <c r="L25" s="198">
        <f t="shared" si="1"/>
        <v>66.41</v>
      </c>
      <c r="M25" s="297" t="s">
        <v>101</v>
      </c>
      <c r="N25" s="332">
        <v>80</v>
      </c>
      <c r="O25" s="333">
        <v>21</v>
      </c>
      <c r="P25" s="292" t="s">
        <v>40</v>
      </c>
      <c r="Q25" s="354">
        <f t="shared" si="2"/>
        <v>363.61</v>
      </c>
      <c r="R25" s="353" t="s">
        <v>76</v>
      </c>
    </row>
    <row r="26" ht="15" customHeight="1" spans="1:18">
      <c r="A26" s="201" t="s">
        <v>203</v>
      </c>
      <c r="B26" s="192" t="s">
        <v>200</v>
      </c>
      <c r="C26" s="193"/>
      <c r="D26" s="194">
        <v>82</v>
      </c>
      <c r="E26" s="253" t="s">
        <v>58</v>
      </c>
      <c r="F26" s="255">
        <v>171</v>
      </c>
      <c r="G26" s="197">
        <v>26.01</v>
      </c>
      <c r="H26" s="198">
        <f t="shared" si="0"/>
        <v>144.99</v>
      </c>
      <c r="I26" s="253" t="s">
        <v>58</v>
      </c>
      <c r="J26" s="255">
        <v>110</v>
      </c>
      <c r="K26" s="197">
        <v>30.39</v>
      </c>
      <c r="L26" s="198">
        <f t="shared" si="1"/>
        <v>79.61</v>
      </c>
      <c r="M26" s="297" t="s">
        <v>86</v>
      </c>
      <c r="N26" s="332">
        <v>50</v>
      </c>
      <c r="O26" s="333">
        <v>35</v>
      </c>
      <c r="P26" s="292" t="s">
        <v>83</v>
      </c>
      <c r="Q26" s="354">
        <f t="shared" si="2"/>
        <v>356.6</v>
      </c>
      <c r="R26" s="353" t="s">
        <v>70</v>
      </c>
    </row>
    <row r="27" ht="15" customHeight="1" spans="1:18">
      <c r="A27" s="201" t="s">
        <v>204</v>
      </c>
      <c r="B27" s="192" t="s">
        <v>200</v>
      </c>
      <c r="C27" s="193"/>
      <c r="D27" s="194">
        <v>71</v>
      </c>
      <c r="E27" s="253" t="s">
        <v>83</v>
      </c>
      <c r="F27" s="255">
        <v>187</v>
      </c>
      <c r="G27" s="197">
        <v>29.23</v>
      </c>
      <c r="H27" s="198">
        <f t="shared" si="0"/>
        <v>157.77</v>
      </c>
      <c r="I27" s="253" t="s">
        <v>48</v>
      </c>
      <c r="J27" s="255">
        <v>120</v>
      </c>
      <c r="K27" s="197">
        <v>24.2</v>
      </c>
      <c r="L27" s="198">
        <f t="shared" si="1"/>
        <v>95.8</v>
      </c>
      <c r="M27" s="297" t="s">
        <v>44</v>
      </c>
      <c r="N27" s="332">
        <v>30</v>
      </c>
      <c r="O27" s="333">
        <v>49</v>
      </c>
      <c r="P27" s="292" t="s">
        <v>93</v>
      </c>
      <c r="Q27" s="354">
        <f t="shared" si="2"/>
        <v>354.57</v>
      </c>
      <c r="R27" s="353" t="s">
        <v>86</v>
      </c>
    </row>
    <row r="28" ht="15" customHeight="1" spans="1:18">
      <c r="A28" s="204" t="s">
        <v>205</v>
      </c>
      <c r="B28" s="192" t="s">
        <v>132</v>
      </c>
      <c r="C28" s="193" t="s">
        <v>206</v>
      </c>
      <c r="D28" s="194">
        <v>74</v>
      </c>
      <c r="E28" s="253" t="s">
        <v>70</v>
      </c>
      <c r="F28" s="255">
        <v>177</v>
      </c>
      <c r="G28" s="197">
        <v>45.62</v>
      </c>
      <c r="H28" s="198">
        <f t="shared" si="0"/>
        <v>131.38</v>
      </c>
      <c r="I28" s="253" t="s">
        <v>45</v>
      </c>
      <c r="J28" s="255">
        <v>120</v>
      </c>
      <c r="K28" s="197">
        <v>43.83</v>
      </c>
      <c r="L28" s="198">
        <f t="shared" si="1"/>
        <v>76.17</v>
      </c>
      <c r="M28" s="297" t="s">
        <v>83</v>
      </c>
      <c r="N28" s="332">
        <v>70</v>
      </c>
      <c r="O28" s="333">
        <v>24</v>
      </c>
      <c r="P28" s="292" t="s">
        <v>44</v>
      </c>
      <c r="Q28" s="354">
        <f t="shared" si="2"/>
        <v>351.55</v>
      </c>
      <c r="R28" s="353" t="s">
        <v>83</v>
      </c>
    </row>
    <row r="29" ht="15" customHeight="1" spans="1:18">
      <c r="A29" s="209" t="s">
        <v>68</v>
      </c>
      <c r="B29" s="192" t="s">
        <v>42</v>
      </c>
      <c r="C29" s="193" t="s">
        <v>69</v>
      </c>
      <c r="D29" s="194">
        <v>78</v>
      </c>
      <c r="E29" s="253" t="s">
        <v>64</v>
      </c>
      <c r="F29" s="255">
        <v>179</v>
      </c>
      <c r="G29" s="197">
        <v>36.89</v>
      </c>
      <c r="H29" s="198">
        <f t="shared" si="0"/>
        <v>142.11</v>
      </c>
      <c r="I29" s="253" t="s">
        <v>76</v>
      </c>
      <c r="J29" s="255">
        <v>140</v>
      </c>
      <c r="K29" s="197">
        <v>29.95</v>
      </c>
      <c r="L29" s="198">
        <f t="shared" si="1"/>
        <v>110.05</v>
      </c>
      <c r="M29" s="297" t="s">
        <v>54</v>
      </c>
      <c r="N29" s="332">
        <v>10</v>
      </c>
      <c r="O29" s="333">
        <v>59</v>
      </c>
      <c r="P29" s="292" t="s">
        <v>154</v>
      </c>
      <c r="Q29" s="354">
        <f t="shared" si="2"/>
        <v>340.16</v>
      </c>
      <c r="R29" s="353" t="s">
        <v>45</v>
      </c>
    </row>
    <row r="30" ht="15" customHeight="1" spans="1:18">
      <c r="A30" s="201" t="s">
        <v>142</v>
      </c>
      <c r="B30" s="192" t="s">
        <v>132</v>
      </c>
      <c r="C30" s="193" t="s">
        <v>143</v>
      </c>
      <c r="D30" s="194">
        <v>74</v>
      </c>
      <c r="E30" s="253" t="s">
        <v>86</v>
      </c>
      <c r="F30" s="255">
        <v>154</v>
      </c>
      <c r="G30" s="197">
        <v>51.52</v>
      </c>
      <c r="H30" s="198">
        <f t="shared" si="0"/>
        <v>102.48</v>
      </c>
      <c r="I30" s="253" t="s">
        <v>190</v>
      </c>
      <c r="J30" s="255">
        <v>80</v>
      </c>
      <c r="K30" s="197">
        <v>32.85</v>
      </c>
      <c r="L30" s="198">
        <f t="shared" si="1"/>
        <v>47.15</v>
      </c>
      <c r="M30" s="297" t="s">
        <v>207</v>
      </c>
      <c r="N30" s="336">
        <v>100</v>
      </c>
      <c r="O30" s="337">
        <v>8</v>
      </c>
      <c r="P30" s="301" t="s">
        <v>38</v>
      </c>
      <c r="Q30" s="354">
        <f t="shared" si="2"/>
        <v>323.63</v>
      </c>
      <c r="R30" s="353" t="s">
        <v>96</v>
      </c>
    </row>
    <row r="31" ht="15" customHeight="1" spans="1:18">
      <c r="A31" s="201" t="s">
        <v>208</v>
      </c>
      <c r="B31" s="192" t="s">
        <v>200</v>
      </c>
      <c r="C31" s="193"/>
      <c r="D31" s="194">
        <v>69</v>
      </c>
      <c r="E31" s="253" t="s">
        <v>93</v>
      </c>
      <c r="F31" s="255">
        <v>181</v>
      </c>
      <c r="G31" s="197">
        <v>30.43</v>
      </c>
      <c r="H31" s="198">
        <f t="shared" si="0"/>
        <v>150.57</v>
      </c>
      <c r="I31" s="253" t="s">
        <v>67</v>
      </c>
      <c r="J31" s="255">
        <v>130</v>
      </c>
      <c r="K31" s="197">
        <v>27.85</v>
      </c>
      <c r="L31" s="198">
        <f t="shared" si="1"/>
        <v>102.15</v>
      </c>
      <c r="M31" s="297" t="s">
        <v>40</v>
      </c>
      <c r="N31" s="332">
        <v>0</v>
      </c>
      <c r="O31" s="333">
        <v>118</v>
      </c>
      <c r="P31" s="292" t="s">
        <v>209</v>
      </c>
      <c r="Q31" s="354">
        <f t="shared" si="2"/>
        <v>321.72</v>
      </c>
      <c r="R31" s="353" t="s">
        <v>93</v>
      </c>
    </row>
    <row r="32" ht="15" customHeight="1" spans="1:18">
      <c r="A32" s="204" t="s">
        <v>144</v>
      </c>
      <c r="B32" s="192"/>
      <c r="C32" s="193"/>
      <c r="D32" s="194">
        <v>68</v>
      </c>
      <c r="E32" s="253" t="s">
        <v>154</v>
      </c>
      <c r="F32" s="255">
        <v>169</v>
      </c>
      <c r="G32" s="197">
        <v>42.28</v>
      </c>
      <c r="H32" s="198">
        <f t="shared" si="0"/>
        <v>126.72</v>
      </c>
      <c r="I32" s="253" t="s">
        <v>101</v>
      </c>
      <c r="J32" s="255">
        <v>140</v>
      </c>
      <c r="K32" s="197">
        <v>33.03</v>
      </c>
      <c r="L32" s="198">
        <f t="shared" si="1"/>
        <v>106.97</v>
      </c>
      <c r="M32" s="297" t="s">
        <v>48</v>
      </c>
      <c r="N32" s="332">
        <v>20</v>
      </c>
      <c r="O32" s="333">
        <v>57</v>
      </c>
      <c r="P32" s="292" t="s">
        <v>101</v>
      </c>
      <c r="Q32" s="354">
        <f t="shared" si="2"/>
        <v>321.69</v>
      </c>
      <c r="R32" s="353" t="s">
        <v>101</v>
      </c>
    </row>
    <row r="33" ht="15" customHeight="1" spans="1:18">
      <c r="A33" s="206" t="s">
        <v>210</v>
      </c>
      <c r="B33" s="192" t="s">
        <v>200</v>
      </c>
      <c r="C33" s="207"/>
      <c r="D33" s="194">
        <v>69</v>
      </c>
      <c r="E33" s="253" t="s">
        <v>101</v>
      </c>
      <c r="F33" s="255">
        <v>150</v>
      </c>
      <c r="G33" s="197">
        <v>28.52</v>
      </c>
      <c r="H33" s="198">
        <f t="shared" si="0"/>
        <v>121.48</v>
      </c>
      <c r="I33" s="253" t="s">
        <v>154</v>
      </c>
      <c r="J33" s="255">
        <v>100</v>
      </c>
      <c r="K33" s="197">
        <v>27.74</v>
      </c>
      <c r="L33" s="198">
        <f t="shared" si="1"/>
        <v>72.26</v>
      </c>
      <c r="M33" s="297" t="s">
        <v>45</v>
      </c>
      <c r="N33" s="332">
        <v>40</v>
      </c>
      <c r="O33" s="333">
        <v>46</v>
      </c>
      <c r="P33" s="292" t="s">
        <v>96</v>
      </c>
      <c r="Q33" s="354">
        <f t="shared" si="2"/>
        <v>302.74</v>
      </c>
      <c r="R33" s="353" t="s">
        <v>154</v>
      </c>
    </row>
    <row r="34" ht="15" customHeight="1" spans="1:18">
      <c r="A34" s="206" t="s">
        <v>183</v>
      </c>
      <c r="B34" s="205" t="s">
        <v>179</v>
      </c>
      <c r="C34" s="207" t="s">
        <v>184</v>
      </c>
      <c r="D34" s="194">
        <v>49</v>
      </c>
      <c r="E34" s="253" t="s">
        <v>211</v>
      </c>
      <c r="F34" s="255">
        <v>162</v>
      </c>
      <c r="G34" s="197">
        <v>29.29</v>
      </c>
      <c r="H34" s="198">
        <f t="shared" si="0"/>
        <v>132.71</v>
      </c>
      <c r="I34" s="253" t="s">
        <v>83</v>
      </c>
      <c r="J34" s="255">
        <v>120</v>
      </c>
      <c r="K34" s="197">
        <v>30.12</v>
      </c>
      <c r="L34" s="198">
        <f t="shared" si="1"/>
        <v>89.88</v>
      </c>
      <c r="M34" s="297" t="s">
        <v>76</v>
      </c>
      <c r="N34" s="332">
        <v>0</v>
      </c>
      <c r="O34" s="333">
        <v>68</v>
      </c>
      <c r="P34" s="292" t="s">
        <v>156</v>
      </c>
      <c r="Q34" s="354">
        <f t="shared" si="2"/>
        <v>271.59</v>
      </c>
      <c r="R34" s="353" t="s">
        <v>156</v>
      </c>
    </row>
    <row r="35" ht="15" customHeight="1" spans="1:18">
      <c r="A35" s="201" t="s">
        <v>77</v>
      </c>
      <c r="B35" s="192" t="s">
        <v>42</v>
      </c>
      <c r="C35" s="193" t="s">
        <v>78</v>
      </c>
      <c r="D35" s="194">
        <v>66</v>
      </c>
      <c r="E35" s="253" t="s">
        <v>190</v>
      </c>
      <c r="F35" s="255">
        <v>179</v>
      </c>
      <c r="G35" s="197">
        <v>85.77</v>
      </c>
      <c r="H35" s="198">
        <f t="shared" si="0"/>
        <v>93.23</v>
      </c>
      <c r="I35" s="253" t="s">
        <v>207</v>
      </c>
      <c r="J35" s="255">
        <v>110</v>
      </c>
      <c r="K35" s="197">
        <v>40.08</v>
      </c>
      <c r="L35" s="198">
        <f t="shared" si="1"/>
        <v>69.92</v>
      </c>
      <c r="M35" s="297" t="s">
        <v>93</v>
      </c>
      <c r="N35" s="332">
        <v>0</v>
      </c>
      <c r="O35" s="333">
        <v>70</v>
      </c>
      <c r="P35" s="292" t="s">
        <v>190</v>
      </c>
      <c r="Q35" s="354">
        <f t="shared" si="2"/>
        <v>229.15</v>
      </c>
      <c r="R35" s="353" t="s">
        <v>190</v>
      </c>
    </row>
    <row r="36" ht="15" customHeight="1" spans="1:18">
      <c r="A36" s="201" t="s">
        <v>81</v>
      </c>
      <c r="B36" s="192" t="s">
        <v>42</v>
      </c>
      <c r="C36" s="193" t="s">
        <v>82</v>
      </c>
      <c r="D36" s="194">
        <v>61</v>
      </c>
      <c r="E36" s="253" t="s">
        <v>207</v>
      </c>
      <c r="F36" s="255">
        <v>158</v>
      </c>
      <c r="G36" s="197">
        <v>54.93</v>
      </c>
      <c r="H36" s="198">
        <f t="shared" si="0"/>
        <v>103.07</v>
      </c>
      <c r="I36" s="253" t="s">
        <v>156</v>
      </c>
      <c r="J36" s="255">
        <v>80</v>
      </c>
      <c r="K36" s="197">
        <v>31.22</v>
      </c>
      <c r="L36" s="198">
        <f t="shared" si="1"/>
        <v>48.78</v>
      </c>
      <c r="M36" s="297" t="s">
        <v>190</v>
      </c>
      <c r="N36" s="332">
        <v>0</v>
      </c>
      <c r="O36" s="333">
        <v>95</v>
      </c>
      <c r="P36" s="292" t="s">
        <v>211</v>
      </c>
      <c r="Q36" s="354">
        <f t="shared" si="2"/>
        <v>212.85</v>
      </c>
      <c r="R36" s="353" t="s">
        <v>207</v>
      </c>
    </row>
    <row r="37" ht="15" customHeight="1" spans="1:18">
      <c r="A37" s="204" t="s">
        <v>212</v>
      </c>
      <c r="B37" s="192"/>
      <c r="C37" s="193"/>
      <c r="D37" s="194">
        <v>29</v>
      </c>
      <c r="E37" s="253" t="s">
        <v>209</v>
      </c>
      <c r="F37" s="255">
        <v>142</v>
      </c>
      <c r="G37" s="274">
        <v>427.71</v>
      </c>
      <c r="H37" s="198">
        <v>0</v>
      </c>
      <c r="I37" s="253" t="s">
        <v>209</v>
      </c>
      <c r="J37" s="255">
        <v>60</v>
      </c>
      <c r="K37" s="274">
        <v>150.59</v>
      </c>
      <c r="L37" s="198">
        <v>0</v>
      </c>
      <c r="M37" s="297" t="s">
        <v>211</v>
      </c>
      <c r="N37" s="332">
        <v>60</v>
      </c>
      <c r="O37" s="333">
        <v>32</v>
      </c>
      <c r="P37" s="292" t="s">
        <v>70</v>
      </c>
      <c r="Q37" s="354">
        <f t="shared" si="2"/>
        <v>89</v>
      </c>
      <c r="R37" s="353" t="s">
        <v>211</v>
      </c>
    </row>
    <row r="38" ht="15" customHeight="1" spans="1:18">
      <c r="A38" s="315" t="s">
        <v>213</v>
      </c>
      <c r="B38" s="211" t="s">
        <v>42</v>
      </c>
      <c r="C38" s="212" t="s">
        <v>146</v>
      </c>
      <c r="D38" s="213">
        <v>68</v>
      </c>
      <c r="E38" s="316" t="s">
        <v>156</v>
      </c>
      <c r="F38" s="276">
        <v>193</v>
      </c>
      <c r="G38" s="317">
        <v>303.5</v>
      </c>
      <c r="H38" s="217">
        <v>0</v>
      </c>
      <c r="I38" s="316" t="s">
        <v>211</v>
      </c>
      <c r="J38" s="276">
        <v>129</v>
      </c>
      <c r="K38" s="317">
        <v>275.26</v>
      </c>
      <c r="L38" s="217">
        <v>0</v>
      </c>
      <c r="M38" s="338" t="s">
        <v>209</v>
      </c>
      <c r="N38" s="339">
        <v>0</v>
      </c>
      <c r="O38" s="340">
        <v>71</v>
      </c>
      <c r="P38" s="341" t="s">
        <v>207</v>
      </c>
      <c r="Q38" s="355">
        <f t="shared" si="2"/>
        <v>68</v>
      </c>
      <c r="R38" s="356" t="s">
        <v>209</v>
      </c>
    </row>
    <row r="39" ht="15" customHeight="1" spans="1:18">
      <c r="A39" s="318"/>
      <c r="B39" s="319"/>
      <c r="C39" s="320"/>
      <c r="D39" s="321"/>
      <c r="E39" s="316"/>
      <c r="F39" s="322"/>
      <c r="G39" s="323"/>
      <c r="H39" s="324">
        <f>F39-G39</f>
        <v>0</v>
      </c>
      <c r="I39" s="316"/>
      <c r="J39" s="322"/>
      <c r="K39" s="323"/>
      <c r="L39" s="324">
        <f>J39-K39</f>
        <v>0</v>
      </c>
      <c r="M39" s="338"/>
      <c r="N39" s="339"/>
      <c r="O39" s="342"/>
      <c r="P39" s="341"/>
      <c r="Q39" s="357">
        <f t="shared" si="2"/>
        <v>0</v>
      </c>
      <c r="R39" s="358" t="s">
        <v>214</v>
      </c>
    </row>
  </sheetData>
  <sheetProtection selectLockedCells="1" selectUnlockedCells="1"/>
  <mergeCells count="19">
    <mergeCell ref="A1:R1"/>
    <mergeCell ref="B2:P2"/>
    <mergeCell ref="B3:P3"/>
    <mergeCell ref="B4:P4"/>
    <mergeCell ref="B5:P5"/>
    <mergeCell ref="B6:P6"/>
    <mergeCell ref="B7:P7"/>
    <mergeCell ref="B8:P8"/>
    <mergeCell ref="B9:G9"/>
    <mergeCell ref="H9:P9"/>
    <mergeCell ref="D10:E10"/>
    <mergeCell ref="F10:I10"/>
    <mergeCell ref="J10:M10"/>
    <mergeCell ref="N10:P10"/>
    <mergeCell ref="Q10:R10"/>
    <mergeCell ref="A10:A11"/>
    <mergeCell ref="B10:B11"/>
    <mergeCell ref="C10:C11"/>
    <mergeCell ref="Q5:R9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view="pageBreakPreview" zoomScale="110" zoomScaleNormal="51" zoomScaleSheetLayoutView="110" workbookViewId="0">
      <selection activeCell="S2" sqref="S2"/>
    </sheetView>
  </sheetViews>
  <sheetFormatPr defaultColWidth="8.76190476190476" defaultRowHeight="12.75"/>
  <cols>
    <col min="1" max="1" width="23.1904761904762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5.65714285714286" style="3" customWidth="1"/>
    <col min="6" max="6" width="7.40952380952381" style="3" customWidth="1"/>
    <col min="7" max="7" width="5.39047619047619" style="3" customWidth="1"/>
    <col min="8" max="8" width="8.08571428571429" style="3" customWidth="1"/>
    <col min="9" max="9" width="5.65714285714286" style="3" customWidth="1"/>
    <col min="10" max="10" width="7.40952380952381" style="3" customWidth="1"/>
    <col min="11" max="11" width="5.39047619047619" style="3" customWidth="1"/>
    <col min="12" max="12" width="8.08571428571429" style="3" customWidth="1"/>
    <col min="13" max="13" width="5.65714285714286" style="3" customWidth="1"/>
    <col min="14" max="14" width="8.36190476190476" style="3" customWidth="1"/>
    <col min="15" max="15" width="7.95238095238095" style="3" customWidth="1"/>
    <col min="16" max="16" width="8.8952380952381" style="3" customWidth="1"/>
    <col min="17" max="17" width="7.68571428571429" style="3" customWidth="1"/>
    <col min="18" max="18" width="8.76190476190476" style="4" customWidth="1"/>
    <col min="19" max="16384" width="8.76190476190476" style="4"/>
  </cols>
  <sheetData>
    <row r="1" s="1" customFormat="1" ht="24.75" customHeight="1" spans="1:17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="2" customFormat="1" ht="13.5" customHeight="1" spans="1:17">
      <c r="A2" s="164" t="s">
        <v>1</v>
      </c>
      <c r="B2" s="165" t="s">
        <v>215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218" t="s">
        <v>3</v>
      </c>
      <c r="Q2" s="219">
        <v>920</v>
      </c>
    </row>
    <row r="3" s="2" customFormat="1" ht="13.5" customHeight="1" spans="1:17">
      <c r="A3" s="166" t="s">
        <v>4</v>
      </c>
      <c r="B3" s="167" t="s">
        <v>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220" t="s">
        <v>6</v>
      </c>
      <c r="Q3" s="221" t="s">
        <v>216</v>
      </c>
    </row>
    <row r="4" s="2" customFormat="1" ht="13.5" customHeight="1" spans="1:17">
      <c r="A4" s="166" t="s">
        <v>8</v>
      </c>
      <c r="B4" s="168">
        <v>41629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222" t="s">
        <v>10</v>
      </c>
      <c r="Q4" s="223"/>
    </row>
    <row r="5" s="2" customFormat="1" ht="13.5" customHeight="1" spans="1:19">
      <c r="A5" s="166" t="s">
        <v>11</v>
      </c>
      <c r="B5" s="167" t="s">
        <v>12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277" t="s">
        <v>123</v>
      </c>
      <c r="Q5" s="277"/>
      <c r="S5" s="107"/>
    </row>
    <row r="6" s="2" customFormat="1" ht="13.5" customHeight="1" spans="1:17">
      <c r="A6" s="166" t="s">
        <v>13</v>
      </c>
      <c r="B6" s="167">
        <v>28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277"/>
      <c r="Q6" s="277"/>
    </row>
    <row r="7" s="2" customFormat="1" ht="13.5" customHeight="1" spans="1:17">
      <c r="A7" s="169" t="s">
        <v>14</v>
      </c>
      <c r="B7" s="167" t="s">
        <v>194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277"/>
      <c r="Q7" s="277"/>
    </row>
    <row r="8" s="2" customFormat="1" ht="13.5" customHeight="1" spans="1:19">
      <c r="A8" s="166" t="s">
        <v>16</v>
      </c>
      <c r="B8" s="170" t="s">
        <v>17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277"/>
      <c r="Q8" s="277"/>
      <c r="S8" s="108"/>
    </row>
    <row r="9" s="2" customFormat="1" ht="13.5" customHeight="1" spans="1:17">
      <c r="A9" s="171" t="s">
        <v>18</v>
      </c>
      <c r="B9" s="172" t="s">
        <v>158</v>
      </c>
      <c r="C9" s="172"/>
      <c r="D9" s="172"/>
      <c r="E9" s="172"/>
      <c r="F9" s="172"/>
      <c r="G9" s="172"/>
      <c r="H9" s="173" t="s">
        <v>175</v>
      </c>
      <c r="I9" s="173"/>
      <c r="J9" s="173"/>
      <c r="K9" s="173"/>
      <c r="L9" s="173"/>
      <c r="M9" s="173"/>
      <c r="N9" s="173"/>
      <c r="O9" s="173"/>
      <c r="P9" s="277"/>
      <c r="Q9" s="277"/>
    </row>
    <row r="10" s="3" customFormat="1" ht="16.5" customHeight="1" spans="1:17">
      <c r="A10" s="174" t="s">
        <v>20</v>
      </c>
      <c r="B10" s="175" t="s">
        <v>21</v>
      </c>
      <c r="C10" s="176" t="s">
        <v>125</v>
      </c>
      <c r="D10" s="226" t="s">
        <v>23</v>
      </c>
      <c r="E10" s="226"/>
      <c r="F10" s="226" t="s">
        <v>24</v>
      </c>
      <c r="G10" s="226"/>
      <c r="H10" s="226"/>
      <c r="I10" s="226"/>
      <c r="J10" s="278" t="s">
        <v>25</v>
      </c>
      <c r="K10" s="278"/>
      <c r="L10" s="278"/>
      <c r="M10" s="278"/>
      <c r="N10" s="279" t="s">
        <v>26</v>
      </c>
      <c r="O10" s="279"/>
      <c r="P10" s="226" t="s">
        <v>27</v>
      </c>
      <c r="Q10" s="226"/>
    </row>
    <row r="11" s="3" customFormat="1" ht="15.75" customHeight="1" spans="1:17">
      <c r="A11" s="174"/>
      <c r="B11" s="175"/>
      <c r="C11" s="176"/>
      <c r="D11" s="178" t="s">
        <v>195</v>
      </c>
      <c r="E11" s="251" t="s">
        <v>29</v>
      </c>
      <c r="F11" s="180" t="s">
        <v>195</v>
      </c>
      <c r="G11" s="181" t="s">
        <v>108</v>
      </c>
      <c r="H11" s="182" t="s">
        <v>110</v>
      </c>
      <c r="I11" s="251" t="s">
        <v>29</v>
      </c>
      <c r="J11" s="180" t="s">
        <v>195</v>
      </c>
      <c r="K11" s="181" t="s">
        <v>108</v>
      </c>
      <c r="L11" s="182" t="s">
        <v>110</v>
      </c>
      <c r="M11" s="280" t="s">
        <v>29</v>
      </c>
      <c r="N11" s="281" t="s">
        <v>196</v>
      </c>
      <c r="O11" s="282" t="s">
        <v>33</v>
      </c>
      <c r="P11" s="228" t="s">
        <v>32</v>
      </c>
      <c r="Q11" s="307" t="s">
        <v>33</v>
      </c>
    </row>
    <row r="12" ht="15" customHeight="1" spans="1:17">
      <c r="A12" s="252" t="s">
        <v>79</v>
      </c>
      <c r="B12" s="184" t="s">
        <v>42</v>
      </c>
      <c r="C12" s="185" t="s">
        <v>80</v>
      </c>
      <c r="D12" s="186">
        <v>53</v>
      </c>
      <c r="E12" s="253" t="s">
        <v>55</v>
      </c>
      <c r="F12" s="254">
        <v>184</v>
      </c>
      <c r="G12" s="189">
        <v>28.06</v>
      </c>
      <c r="H12" s="190">
        <f t="shared" ref="H12:H37" si="0">F12-G12</f>
        <v>155.94</v>
      </c>
      <c r="I12" s="253" t="s">
        <v>48</v>
      </c>
      <c r="J12" s="283">
        <v>248</v>
      </c>
      <c r="K12" s="284">
        <v>37.74</v>
      </c>
      <c r="L12" s="285">
        <f t="shared" ref="L12:L37" si="1">J12-K12</f>
        <v>210.26</v>
      </c>
      <c r="M12" s="286" t="s">
        <v>37</v>
      </c>
      <c r="N12" s="287">
        <v>0</v>
      </c>
      <c r="O12" s="288" t="s">
        <v>37</v>
      </c>
      <c r="P12" s="289">
        <f t="shared" ref="P12:P37" si="2">D12+H12+L12-N12</f>
        <v>419.2</v>
      </c>
      <c r="Q12" s="308" t="s">
        <v>37</v>
      </c>
    </row>
    <row r="13" ht="15" customHeight="1" spans="1:17">
      <c r="A13" s="209" t="s">
        <v>59</v>
      </c>
      <c r="B13" s="192" t="s">
        <v>42</v>
      </c>
      <c r="C13" s="193" t="s">
        <v>60</v>
      </c>
      <c r="D13" s="194">
        <v>38</v>
      </c>
      <c r="E13" s="253" t="s">
        <v>61</v>
      </c>
      <c r="F13" s="255">
        <v>194</v>
      </c>
      <c r="G13" s="197">
        <v>40.34</v>
      </c>
      <c r="H13" s="198">
        <f t="shared" si="0"/>
        <v>153.66</v>
      </c>
      <c r="I13" s="253" t="s">
        <v>58</v>
      </c>
      <c r="J13" s="263">
        <v>245</v>
      </c>
      <c r="K13" s="264">
        <v>39.29</v>
      </c>
      <c r="L13" s="265">
        <f t="shared" si="1"/>
        <v>205.71</v>
      </c>
      <c r="M13" s="290" t="s">
        <v>38</v>
      </c>
      <c r="N13" s="291">
        <v>24</v>
      </c>
      <c r="O13" s="292" t="s">
        <v>48</v>
      </c>
      <c r="P13" s="293">
        <f t="shared" si="2"/>
        <v>373.37</v>
      </c>
      <c r="Q13" s="309" t="s">
        <v>38</v>
      </c>
    </row>
    <row r="14" ht="15" customHeight="1" spans="1:17">
      <c r="A14" s="256" t="s">
        <v>217</v>
      </c>
      <c r="B14" s="192" t="s">
        <v>218</v>
      </c>
      <c r="C14" s="200" t="s">
        <v>219</v>
      </c>
      <c r="D14" s="194">
        <v>56</v>
      </c>
      <c r="E14" s="253" t="s">
        <v>39</v>
      </c>
      <c r="F14" s="255">
        <v>194</v>
      </c>
      <c r="G14" s="197">
        <v>32.7</v>
      </c>
      <c r="H14" s="198">
        <f t="shared" si="0"/>
        <v>161.3</v>
      </c>
      <c r="I14" s="253" t="s">
        <v>39</v>
      </c>
      <c r="J14" s="260">
        <v>236</v>
      </c>
      <c r="K14" s="261">
        <v>45.72</v>
      </c>
      <c r="L14" s="262">
        <f t="shared" si="1"/>
        <v>190.28</v>
      </c>
      <c r="M14" s="294" t="s">
        <v>49</v>
      </c>
      <c r="N14" s="291">
        <v>36</v>
      </c>
      <c r="O14" s="292" t="s">
        <v>70</v>
      </c>
      <c r="P14" s="295">
        <f t="shared" si="2"/>
        <v>371.58</v>
      </c>
      <c r="Q14" s="310" t="s">
        <v>49</v>
      </c>
    </row>
    <row r="15" ht="15" customHeight="1" spans="1:17">
      <c r="A15" s="209" t="s">
        <v>131</v>
      </c>
      <c r="B15" s="192" t="s">
        <v>132</v>
      </c>
      <c r="C15" s="193" t="s">
        <v>133</v>
      </c>
      <c r="D15" s="194">
        <v>38</v>
      </c>
      <c r="E15" s="253" t="s">
        <v>61</v>
      </c>
      <c r="F15" s="257">
        <v>195</v>
      </c>
      <c r="G15" s="258">
        <v>29.41</v>
      </c>
      <c r="H15" s="259">
        <f t="shared" si="0"/>
        <v>165.59</v>
      </c>
      <c r="I15" s="270" t="s">
        <v>37</v>
      </c>
      <c r="J15" s="255">
        <v>228</v>
      </c>
      <c r="K15" s="197">
        <v>38.26</v>
      </c>
      <c r="L15" s="296">
        <f t="shared" si="1"/>
        <v>189.74</v>
      </c>
      <c r="M15" s="297" t="s">
        <v>39</v>
      </c>
      <c r="N15" s="291">
        <v>26</v>
      </c>
      <c r="O15" s="292" t="s">
        <v>61</v>
      </c>
      <c r="P15" s="298">
        <f t="shared" si="2"/>
        <v>367.33</v>
      </c>
      <c r="Q15" s="311" t="s">
        <v>39</v>
      </c>
    </row>
    <row r="16" ht="15" customHeight="1" spans="1:17">
      <c r="A16" s="209" t="s">
        <v>220</v>
      </c>
      <c r="B16" s="192" t="s">
        <v>132</v>
      </c>
      <c r="C16" s="193" t="s">
        <v>221</v>
      </c>
      <c r="D16" s="194">
        <v>42</v>
      </c>
      <c r="E16" s="253" t="s">
        <v>48</v>
      </c>
      <c r="F16" s="260">
        <v>191</v>
      </c>
      <c r="G16" s="261">
        <v>28.68</v>
      </c>
      <c r="H16" s="262">
        <f t="shared" si="0"/>
        <v>162.32</v>
      </c>
      <c r="I16" s="268" t="s">
        <v>49</v>
      </c>
      <c r="J16" s="255">
        <v>237</v>
      </c>
      <c r="K16" s="197">
        <v>54.53</v>
      </c>
      <c r="L16" s="296">
        <f t="shared" si="1"/>
        <v>182.47</v>
      </c>
      <c r="M16" s="297" t="s">
        <v>54</v>
      </c>
      <c r="N16" s="291">
        <v>24</v>
      </c>
      <c r="O16" s="292" t="s">
        <v>40</v>
      </c>
      <c r="P16" s="298">
        <f t="shared" si="2"/>
        <v>362.79</v>
      </c>
      <c r="Q16" s="311" t="s">
        <v>55</v>
      </c>
    </row>
    <row r="17" ht="15" customHeight="1" spans="1:17">
      <c r="A17" s="209" t="s">
        <v>222</v>
      </c>
      <c r="B17" s="192" t="s">
        <v>72</v>
      </c>
      <c r="C17" s="193" t="s">
        <v>223</v>
      </c>
      <c r="D17" s="194">
        <v>39</v>
      </c>
      <c r="E17" s="253" t="s">
        <v>67</v>
      </c>
      <c r="F17" s="263">
        <v>194</v>
      </c>
      <c r="G17" s="264">
        <v>28.76</v>
      </c>
      <c r="H17" s="265">
        <f t="shared" si="0"/>
        <v>165.24</v>
      </c>
      <c r="I17" s="272" t="s">
        <v>38</v>
      </c>
      <c r="J17" s="255">
        <v>190</v>
      </c>
      <c r="K17" s="197">
        <v>32.64</v>
      </c>
      <c r="L17" s="296">
        <f t="shared" si="1"/>
        <v>157.36</v>
      </c>
      <c r="M17" s="297" t="s">
        <v>67</v>
      </c>
      <c r="N17" s="291">
        <v>25</v>
      </c>
      <c r="O17" s="292" t="s">
        <v>67</v>
      </c>
      <c r="P17" s="298">
        <f t="shared" si="2"/>
        <v>336.6</v>
      </c>
      <c r="Q17" s="311" t="s">
        <v>54</v>
      </c>
    </row>
    <row r="18" ht="15" customHeight="1" spans="1:17">
      <c r="A18" s="209" t="s">
        <v>199</v>
      </c>
      <c r="B18" s="192"/>
      <c r="C18" s="193"/>
      <c r="D18" s="194">
        <v>50</v>
      </c>
      <c r="E18" s="253" t="s">
        <v>54</v>
      </c>
      <c r="F18" s="255">
        <v>188</v>
      </c>
      <c r="G18" s="197">
        <v>33.33</v>
      </c>
      <c r="H18" s="198">
        <f t="shared" si="0"/>
        <v>154.67</v>
      </c>
      <c r="I18" s="253" t="s">
        <v>67</v>
      </c>
      <c r="J18" s="255">
        <v>190</v>
      </c>
      <c r="K18" s="197">
        <v>42.29</v>
      </c>
      <c r="L18" s="198">
        <f t="shared" si="1"/>
        <v>147.71</v>
      </c>
      <c r="M18" s="297" t="s">
        <v>70</v>
      </c>
      <c r="N18" s="291">
        <v>19</v>
      </c>
      <c r="O18" s="292" t="s">
        <v>39</v>
      </c>
      <c r="P18" s="298">
        <f t="shared" si="2"/>
        <v>333.38</v>
      </c>
      <c r="Q18" s="311" t="s">
        <v>48</v>
      </c>
    </row>
    <row r="19" ht="15" customHeight="1" spans="1:17">
      <c r="A19" s="266" t="s">
        <v>176</v>
      </c>
      <c r="B19" s="192" t="s">
        <v>42</v>
      </c>
      <c r="C19" s="200" t="s">
        <v>177</v>
      </c>
      <c r="D19" s="267">
        <v>57</v>
      </c>
      <c r="E19" s="268" t="s">
        <v>49</v>
      </c>
      <c r="F19" s="255">
        <v>194</v>
      </c>
      <c r="G19" s="197">
        <v>33.85</v>
      </c>
      <c r="H19" s="198">
        <f t="shared" si="0"/>
        <v>160.15</v>
      </c>
      <c r="I19" s="253" t="s">
        <v>55</v>
      </c>
      <c r="J19" s="255">
        <v>180</v>
      </c>
      <c r="K19" s="197">
        <v>45.51</v>
      </c>
      <c r="L19" s="198">
        <f t="shared" si="1"/>
        <v>134.49</v>
      </c>
      <c r="M19" s="297" t="s">
        <v>93</v>
      </c>
      <c r="N19" s="291">
        <v>31</v>
      </c>
      <c r="O19" s="292" t="s">
        <v>58</v>
      </c>
      <c r="P19" s="298">
        <f t="shared" si="2"/>
        <v>320.64</v>
      </c>
      <c r="Q19" s="311" t="s">
        <v>40</v>
      </c>
    </row>
    <row r="20" ht="15" customHeight="1" spans="1:17">
      <c r="A20" s="203" t="s">
        <v>46</v>
      </c>
      <c r="B20" s="192" t="s">
        <v>42</v>
      </c>
      <c r="C20" s="193" t="s">
        <v>47</v>
      </c>
      <c r="D20" s="194">
        <v>0</v>
      </c>
      <c r="E20" s="253" t="s">
        <v>207</v>
      </c>
      <c r="F20" s="255">
        <v>187</v>
      </c>
      <c r="G20" s="197">
        <v>28.23</v>
      </c>
      <c r="H20" s="198">
        <f t="shared" si="0"/>
        <v>158.77</v>
      </c>
      <c r="I20" s="253" t="s">
        <v>54</v>
      </c>
      <c r="J20" s="255">
        <v>227</v>
      </c>
      <c r="K20" s="197">
        <v>37.49</v>
      </c>
      <c r="L20" s="198">
        <f t="shared" si="1"/>
        <v>189.51</v>
      </c>
      <c r="M20" s="297" t="s">
        <v>55</v>
      </c>
      <c r="N20" s="291">
        <v>35</v>
      </c>
      <c r="O20" s="292" t="s">
        <v>76</v>
      </c>
      <c r="P20" s="298">
        <f t="shared" si="2"/>
        <v>313.28</v>
      </c>
      <c r="Q20" s="311" t="s">
        <v>67</v>
      </c>
    </row>
    <row r="21" ht="15" customHeight="1" spans="1:17">
      <c r="A21" s="204" t="s">
        <v>62</v>
      </c>
      <c r="B21" s="205" t="s">
        <v>224</v>
      </c>
      <c r="C21" s="193" t="s">
        <v>63</v>
      </c>
      <c r="D21" s="269">
        <v>72</v>
      </c>
      <c r="E21" s="270" t="s">
        <v>37</v>
      </c>
      <c r="F21" s="255">
        <v>179</v>
      </c>
      <c r="G21" s="197">
        <v>38.58</v>
      </c>
      <c r="H21" s="198">
        <f t="shared" si="0"/>
        <v>140.42</v>
      </c>
      <c r="I21" s="253" t="s">
        <v>96</v>
      </c>
      <c r="J21" s="255">
        <v>190</v>
      </c>
      <c r="K21" s="197">
        <v>42.74</v>
      </c>
      <c r="L21" s="198">
        <f t="shared" si="1"/>
        <v>147.26</v>
      </c>
      <c r="M21" s="297" t="s">
        <v>86</v>
      </c>
      <c r="N21" s="291">
        <v>53</v>
      </c>
      <c r="O21" s="292" t="s">
        <v>83</v>
      </c>
      <c r="P21" s="298">
        <f t="shared" si="2"/>
        <v>306.68</v>
      </c>
      <c r="Q21" s="311" t="s">
        <v>61</v>
      </c>
    </row>
    <row r="22" ht="15" customHeight="1" spans="1:17">
      <c r="A22" s="206" t="s">
        <v>147</v>
      </c>
      <c r="B22" s="192" t="s">
        <v>42</v>
      </c>
      <c r="C22" s="207" t="s">
        <v>148</v>
      </c>
      <c r="D22" s="271">
        <v>62</v>
      </c>
      <c r="E22" s="272" t="s">
        <v>38</v>
      </c>
      <c r="F22" s="255">
        <v>179</v>
      </c>
      <c r="G22" s="197">
        <v>38.5</v>
      </c>
      <c r="H22" s="198">
        <f t="shared" si="0"/>
        <v>140.5</v>
      </c>
      <c r="I22" s="253" t="s">
        <v>45</v>
      </c>
      <c r="J22" s="255">
        <v>190</v>
      </c>
      <c r="K22" s="197">
        <v>45.02</v>
      </c>
      <c r="L22" s="198">
        <f t="shared" si="1"/>
        <v>144.98</v>
      </c>
      <c r="M22" s="297" t="s">
        <v>83</v>
      </c>
      <c r="N22" s="299">
        <v>58</v>
      </c>
      <c r="O22" s="292" t="s">
        <v>93</v>
      </c>
      <c r="P22" s="241">
        <f t="shared" si="2"/>
        <v>289.48</v>
      </c>
      <c r="Q22" s="311" t="s">
        <v>58</v>
      </c>
    </row>
    <row r="23" ht="15" customHeight="1" spans="1:17">
      <c r="A23" s="208" t="s">
        <v>71</v>
      </c>
      <c r="B23" s="192" t="s">
        <v>72</v>
      </c>
      <c r="C23" s="193" t="s">
        <v>73</v>
      </c>
      <c r="D23" s="194">
        <v>41</v>
      </c>
      <c r="E23" s="253" t="s">
        <v>40</v>
      </c>
      <c r="F23" s="255">
        <v>185</v>
      </c>
      <c r="G23" s="197">
        <v>36.22</v>
      </c>
      <c r="H23" s="198">
        <f t="shared" si="0"/>
        <v>148.78</v>
      </c>
      <c r="I23" s="253" t="s">
        <v>64</v>
      </c>
      <c r="J23" s="255">
        <v>200</v>
      </c>
      <c r="K23" s="197">
        <v>45.99</v>
      </c>
      <c r="L23" s="198">
        <f t="shared" si="1"/>
        <v>154.01</v>
      </c>
      <c r="M23" s="297" t="s">
        <v>61</v>
      </c>
      <c r="N23" s="299">
        <v>55</v>
      </c>
      <c r="O23" s="292" t="s">
        <v>96</v>
      </c>
      <c r="P23" s="241">
        <f t="shared" si="2"/>
        <v>288.79</v>
      </c>
      <c r="Q23" s="311" t="s">
        <v>44</v>
      </c>
    </row>
    <row r="24" ht="15" customHeight="1" spans="1:17">
      <c r="A24" s="208" t="s">
        <v>77</v>
      </c>
      <c r="B24" s="192" t="s">
        <v>42</v>
      </c>
      <c r="C24" s="207" t="s">
        <v>78</v>
      </c>
      <c r="D24" s="194">
        <v>19</v>
      </c>
      <c r="E24" s="253" t="s">
        <v>86</v>
      </c>
      <c r="F24" s="255">
        <v>194</v>
      </c>
      <c r="G24" s="197">
        <v>52.26</v>
      </c>
      <c r="H24" s="198">
        <f t="shared" si="0"/>
        <v>141.74</v>
      </c>
      <c r="I24" s="253" t="s">
        <v>83</v>
      </c>
      <c r="J24" s="255">
        <v>190</v>
      </c>
      <c r="K24" s="197">
        <v>57.49</v>
      </c>
      <c r="L24" s="198">
        <f t="shared" si="1"/>
        <v>132.51</v>
      </c>
      <c r="M24" s="297" t="s">
        <v>101</v>
      </c>
      <c r="N24" s="300">
        <v>14</v>
      </c>
      <c r="O24" s="301" t="s">
        <v>38</v>
      </c>
      <c r="P24" s="241">
        <f t="shared" si="2"/>
        <v>279.25</v>
      </c>
      <c r="Q24" s="311" t="s">
        <v>64</v>
      </c>
    </row>
    <row r="25" ht="15" customHeight="1" spans="1:17">
      <c r="A25" s="209" t="s">
        <v>225</v>
      </c>
      <c r="B25" s="192" t="s">
        <v>42</v>
      </c>
      <c r="C25" s="193" t="s">
        <v>226</v>
      </c>
      <c r="D25" s="194">
        <v>16</v>
      </c>
      <c r="E25" s="253" t="s">
        <v>93</v>
      </c>
      <c r="F25" s="255">
        <v>180</v>
      </c>
      <c r="G25" s="197">
        <v>55.22</v>
      </c>
      <c r="H25" s="198">
        <f t="shared" si="0"/>
        <v>124.78</v>
      </c>
      <c r="I25" s="253" t="s">
        <v>156</v>
      </c>
      <c r="J25" s="255">
        <v>229</v>
      </c>
      <c r="K25" s="197">
        <v>65.1</v>
      </c>
      <c r="L25" s="198">
        <f t="shared" si="1"/>
        <v>163.9</v>
      </c>
      <c r="M25" s="297" t="s">
        <v>48</v>
      </c>
      <c r="N25" s="299">
        <v>33</v>
      </c>
      <c r="O25" s="292" t="s">
        <v>64</v>
      </c>
      <c r="P25" s="241">
        <f t="shared" si="2"/>
        <v>271.68</v>
      </c>
      <c r="Q25" s="311" t="s">
        <v>76</v>
      </c>
    </row>
    <row r="26" ht="15" customHeight="1" spans="1:17">
      <c r="A26" s="201" t="s">
        <v>171</v>
      </c>
      <c r="B26" s="192" t="s">
        <v>42</v>
      </c>
      <c r="C26" s="193" t="s">
        <v>172</v>
      </c>
      <c r="D26" s="194">
        <v>18</v>
      </c>
      <c r="E26" s="253" t="s">
        <v>45</v>
      </c>
      <c r="F26" s="255">
        <v>193</v>
      </c>
      <c r="G26" s="197">
        <v>59.22</v>
      </c>
      <c r="H26" s="198">
        <f t="shared" si="0"/>
        <v>133.78</v>
      </c>
      <c r="I26" s="253" t="s">
        <v>101</v>
      </c>
      <c r="J26" s="255">
        <v>209</v>
      </c>
      <c r="K26" s="197">
        <v>70.46</v>
      </c>
      <c r="L26" s="198">
        <f t="shared" si="1"/>
        <v>138.54</v>
      </c>
      <c r="M26" s="297" t="s">
        <v>96</v>
      </c>
      <c r="N26" s="299">
        <v>20</v>
      </c>
      <c r="O26" s="292" t="s">
        <v>55</v>
      </c>
      <c r="P26" s="241">
        <f t="shared" si="2"/>
        <v>270.32</v>
      </c>
      <c r="Q26" s="311" t="s">
        <v>70</v>
      </c>
    </row>
    <row r="27" ht="15" customHeight="1" spans="1:17">
      <c r="A27" s="201" t="s">
        <v>227</v>
      </c>
      <c r="B27" s="192"/>
      <c r="C27" s="193"/>
      <c r="D27" s="194">
        <v>24</v>
      </c>
      <c r="E27" s="253" t="s">
        <v>70</v>
      </c>
      <c r="F27" s="255">
        <v>171</v>
      </c>
      <c r="G27" s="197">
        <v>38.08</v>
      </c>
      <c r="H27" s="198">
        <f t="shared" si="0"/>
        <v>132.92</v>
      </c>
      <c r="I27" s="253" t="s">
        <v>154</v>
      </c>
      <c r="J27" s="255">
        <v>200</v>
      </c>
      <c r="K27" s="197">
        <v>41.31</v>
      </c>
      <c r="L27" s="198">
        <f t="shared" si="1"/>
        <v>158.69</v>
      </c>
      <c r="M27" s="297" t="s">
        <v>40</v>
      </c>
      <c r="N27" s="299">
        <v>49</v>
      </c>
      <c r="O27" s="292" t="s">
        <v>86</v>
      </c>
      <c r="P27" s="241">
        <f t="shared" si="2"/>
        <v>266.61</v>
      </c>
      <c r="Q27" s="311" t="s">
        <v>86</v>
      </c>
    </row>
    <row r="28" ht="15" customHeight="1" spans="1:17">
      <c r="A28" s="204" t="s">
        <v>166</v>
      </c>
      <c r="B28" s="192" t="s">
        <v>42</v>
      </c>
      <c r="C28" s="193" t="s">
        <v>167</v>
      </c>
      <c r="D28" s="194">
        <v>30</v>
      </c>
      <c r="E28" s="253" t="s">
        <v>64</v>
      </c>
      <c r="F28" s="255">
        <v>187</v>
      </c>
      <c r="G28" s="197">
        <v>38.77</v>
      </c>
      <c r="H28" s="198">
        <f t="shared" si="0"/>
        <v>148.23</v>
      </c>
      <c r="I28" s="253" t="s">
        <v>76</v>
      </c>
      <c r="J28" s="255">
        <v>200</v>
      </c>
      <c r="K28" s="197">
        <v>51.09</v>
      </c>
      <c r="L28" s="198">
        <f t="shared" si="1"/>
        <v>148.91</v>
      </c>
      <c r="M28" s="297" t="s">
        <v>76</v>
      </c>
      <c r="N28" s="299">
        <v>62</v>
      </c>
      <c r="O28" s="292" t="s">
        <v>101</v>
      </c>
      <c r="P28" s="241">
        <f t="shared" si="2"/>
        <v>265.14</v>
      </c>
      <c r="Q28" s="311" t="s">
        <v>83</v>
      </c>
    </row>
    <row r="29" ht="15" customHeight="1" spans="1:17">
      <c r="A29" s="209" t="s">
        <v>169</v>
      </c>
      <c r="B29" s="192" t="s">
        <v>42</v>
      </c>
      <c r="C29" s="193" t="s">
        <v>228</v>
      </c>
      <c r="D29" s="194">
        <v>0</v>
      </c>
      <c r="E29" s="253" t="s">
        <v>207</v>
      </c>
      <c r="F29" s="255">
        <v>148</v>
      </c>
      <c r="G29" s="197">
        <v>38.36</v>
      </c>
      <c r="H29" s="198">
        <f t="shared" si="0"/>
        <v>109.64</v>
      </c>
      <c r="I29" s="253" t="s">
        <v>190</v>
      </c>
      <c r="J29" s="255">
        <v>190</v>
      </c>
      <c r="K29" s="197">
        <v>37.01</v>
      </c>
      <c r="L29" s="198">
        <f t="shared" si="1"/>
        <v>152.99</v>
      </c>
      <c r="M29" s="297" t="s">
        <v>58</v>
      </c>
      <c r="N29" s="302">
        <v>18</v>
      </c>
      <c r="O29" s="303" t="s">
        <v>49</v>
      </c>
      <c r="P29" s="241">
        <f t="shared" si="2"/>
        <v>244.63</v>
      </c>
      <c r="Q29" s="311" t="s">
        <v>45</v>
      </c>
    </row>
    <row r="30" ht="15" customHeight="1" spans="1:17">
      <c r="A30" s="201" t="s">
        <v>229</v>
      </c>
      <c r="B30" s="192" t="s">
        <v>42</v>
      </c>
      <c r="C30" s="193" t="s">
        <v>230</v>
      </c>
      <c r="D30" s="194">
        <v>16</v>
      </c>
      <c r="E30" s="253" t="s">
        <v>93</v>
      </c>
      <c r="F30" s="255">
        <v>181</v>
      </c>
      <c r="G30" s="197">
        <v>42.24</v>
      </c>
      <c r="H30" s="198">
        <f t="shared" si="0"/>
        <v>138.76</v>
      </c>
      <c r="I30" s="253" t="s">
        <v>93</v>
      </c>
      <c r="J30" s="255">
        <v>160</v>
      </c>
      <c r="K30" s="197">
        <v>49.45</v>
      </c>
      <c r="L30" s="198">
        <f t="shared" si="1"/>
        <v>110.55</v>
      </c>
      <c r="M30" s="297" t="s">
        <v>190</v>
      </c>
      <c r="N30" s="299">
        <v>21</v>
      </c>
      <c r="O30" s="292" t="s">
        <v>54</v>
      </c>
      <c r="P30" s="241">
        <f t="shared" si="2"/>
        <v>244.31</v>
      </c>
      <c r="Q30" s="311" t="s">
        <v>96</v>
      </c>
    </row>
    <row r="31" ht="15" customHeight="1" spans="1:17">
      <c r="A31" s="201" t="s">
        <v>210</v>
      </c>
      <c r="B31" s="273" t="s">
        <v>231</v>
      </c>
      <c r="C31" s="193" t="s">
        <v>232</v>
      </c>
      <c r="D31" s="194">
        <v>9</v>
      </c>
      <c r="E31" s="253" t="s">
        <v>156</v>
      </c>
      <c r="F31" s="255">
        <v>181</v>
      </c>
      <c r="G31" s="197">
        <v>30.98</v>
      </c>
      <c r="H31" s="198">
        <f t="shared" si="0"/>
        <v>150.02</v>
      </c>
      <c r="I31" s="253" t="s">
        <v>44</v>
      </c>
      <c r="J31" s="255">
        <v>150</v>
      </c>
      <c r="K31" s="197">
        <v>41.66</v>
      </c>
      <c r="L31" s="198">
        <f t="shared" si="1"/>
        <v>108.34</v>
      </c>
      <c r="M31" s="297" t="s">
        <v>207</v>
      </c>
      <c r="N31" s="299">
        <v>32</v>
      </c>
      <c r="O31" s="292" t="s">
        <v>44</v>
      </c>
      <c r="P31" s="241">
        <f t="shared" si="2"/>
        <v>235.36</v>
      </c>
      <c r="Q31" s="311" t="s">
        <v>93</v>
      </c>
    </row>
    <row r="32" ht="15" customHeight="1" spans="1:17">
      <c r="A32" s="204" t="s">
        <v>149</v>
      </c>
      <c r="B32" s="192" t="s">
        <v>132</v>
      </c>
      <c r="C32" s="193" t="s">
        <v>150</v>
      </c>
      <c r="D32" s="194">
        <v>25</v>
      </c>
      <c r="E32" s="253" t="s">
        <v>76</v>
      </c>
      <c r="F32" s="255">
        <v>200</v>
      </c>
      <c r="G32" s="197">
        <v>55.81</v>
      </c>
      <c r="H32" s="198">
        <f t="shared" si="0"/>
        <v>144.19</v>
      </c>
      <c r="I32" s="253" t="s">
        <v>70</v>
      </c>
      <c r="J32" s="255">
        <v>209</v>
      </c>
      <c r="K32" s="197">
        <v>68.53</v>
      </c>
      <c r="L32" s="198">
        <f t="shared" si="1"/>
        <v>140.47</v>
      </c>
      <c r="M32" s="297" t="s">
        <v>45</v>
      </c>
      <c r="N32" s="299">
        <v>77</v>
      </c>
      <c r="O32" s="292" t="s">
        <v>156</v>
      </c>
      <c r="P32" s="241">
        <f t="shared" si="2"/>
        <v>232.66</v>
      </c>
      <c r="Q32" s="311" t="s">
        <v>101</v>
      </c>
    </row>
    <row r="33" ht="15" customHeight="1" spans="1:17">
      <c r="A33" s="206" t="s">
        <v>233</v>
      </c>
      <c r="B33" s="192" t="s">
        <v>218</v>
      </c>
      <c r="C33" s="207" t="s">
        <v>234</v>
      </c>
      <c r="D33" s="194">
        <v>33</v>
      </c>
      <c r="E33" s="253" t="s">
        <v>44</v>
      </c>
      <c r="F33" s="255">
        <v>194</v>
      </c>
      <c r="G33" s="197">
        <v>39.66</v>
      </c>
      <c r="H33" s="198">
        <f t="shared" si="0"/>
        <v>154.34</v>
      </c>
      <c r="I33" s="253" t="s">
        <v>61</v>
      </c>
      <c r="J33" s="255">
        <v>180</v>
      </c>
      <c r="K33" s="197">
        <v>52.04</v>
      </c>
      <c r="L33" s="198">
        <f t="shared" si="1"/>
        <v>127.96</v>
      </c>
      <c r="M33" s="297" t="s">
        <v>154</v>
      </c>
      <c r="N33" s="299">
        <v>83</v>
      </c>
      <c r="O33" s="292" t="s">
        <v>207</v>
      </c>
      <c r="P33" s="241">
        <f t="shared" si="2"/>
        <v>232.3</v>
      </c>
      <c r="Q33" s="311" t="s">
        <v>154</v>
      </c>
    </row>
    <row r="34" ht="15" customHeight="1" spans="1:17">
      <c r="A34" s="206" t="s">
        <v>235</v>
      </c>
      <c r="B34" s="205" t="s">
        <v>224</v>
      </c>
      <c r="C34" s="207" t="s">
        <v>236</v>
      </c>
      <c r="D34" s="194">
        <v>0</v>
      </c>
      <c r="E34" s="253" t="s">
        <v>207</v>
      </c>
      <c r="F34" s="255">
        <v>200</v>
      </c>
      <c r="G34" s="197">
        <v>44.6</v>
      </c>
      <c r="H34" s="198">
        <f t="shared" si="0"/>
        <v>155.4</v>
      </c>
      <c r="I34" s="253" t="s">
        <v>40</v>
      </c>
      <c r="J34" s="255">
        <v>200</v>
      </c>
      <c r="K34" s="197">
        <v>49.39</v>
      </c>
      <c r="L34" s="198">
        <f t="shared" si="1"/>
        <v>150.61</v>
      </c>
      <c r="M34" s="297" t="s">
        <v>44</v>
      </c>
      <c r="N34" s="299">
        <v>95</v>
      </c>
      <c r="O34" s="292" t="s">
        <v>209</v>
      </c>
      <c r="P34" s="241">
        <f t="shared" si="2"/>
        <v>211.01</v>
      </c>
      <c r="Q34" s="311" t="s">
        <v>156</v>
      </c>
    </row>
    <row r="35" ht="15" customHeight="1" spans="1:17">
      <c r="A35" s="201" t="s">
        <v>136</v>
      </c>
      <c r="B35" s="192" t="s">
        <v>72</v>
      </c>
      <c r="C35" s="193" t="s">
        <v>137</v>
      </c>
      <c r="D35" s="194">
        <v>15</v>
      </c>
      <c r="E35" s="253" t="s">
        <v>154</v>
      </c>
      <c r="F35" s="255">
        <v>186</v>
      </c>
      <c r="G35" s="197">
        <v>41.87</v>
      </c>
      <c r="H35" s="198">
        <f t="shared" si="0"/>
        <v>144.13</v>
      </c>
      <c r="I35" s="253" t="s">
        <v>86</v>
      </c>
      <c r="J35" s="255">
        <v>160</v>
      </c>
      <c r="K35" s="197">
        <v>45.41</v>
      </c>
      <c r="L35" s="198">
        <f t="shared" si="1"/>
        <v>114.59</v>
      </c>
      <c r="M35" s="297" t="s">
        <v>156</v>
      </c>
      <c r="N35" s="299">
        <v>70</v>
      </c>
      <c r="O35" s="292" t="s">
        <v>154</v>
      </c>
      <c r="P35" s="241">
        <f t="shared" si="2"/>
        <v>203.72</v>
      </c>
      <c r="Q35" s="311" t="s">
        <v>190</v>
      </c>
    </row>
    <row r="36" ht="15" customHeight="1" spans="1:17">
      <c r="A36" s="201" t="s">
        <v>237</v>
      </c>
      <c r="B36" s="205"/>
      <c r="C36" s="193"/>
      <c r="D36" s="194">
        <v>0</v>
      </c>
      <c r="E36" s="253" t="s">
        <v>207</v>
      </c>
      <c r="F36" s="255">
        <v>159</v>
      </c>
      <c r="G36" s="197">
        <v>50.58</v>
      </c>
      <c r="H36" s="198">
        <f t="shared" si="0"/>
        <v>108.42</v>
      </c>
      <c r="I36" s="253" t="s">
        <v>207</v>
      </c>
      <c r="J36" s="255">
        <v>190</v>
      </c>
      <c r="K36" s="197">
        <v>41</v>
      </c>
      <c r="L36" s="198">
        <f t="shared" si="1"/>
        <v>149</v>
      </c>
      <c r="M36" s="297" t="s">
        <v>64</v>
      </c>
      <c r="N36" s="299">
        <v>86</v>
      </c>
      <c r="O36" s="292" t="s">
        <v>211</v>
      </c>
      <c r="P36" s="241">
        <f t="shared" si="2"/>
        <v>171.42</v>
      </c>
      <c r="Q36" s="311" t="s">
        <v>207</v>
      </c>
    </row>
    <row r="37" ht="15" customHeight="1" spans="1:17">
      <c r="A37" s="204" t="s">
        <v>89</v>
      </c>
      <c r="B37" s="192" t="s">
        <v>42</v>
      </c>
      <c r="C37" s="193" t="s">
        <v>90</v>
      </c>
      <c r="D37" s="194">
        <v>19</v>
      </c>
      <c r="E37" s="253" t="s">
        <v>86</v>
      </c>
      <c r="F37" s="255">
        <v>143</v>
      </c>
      <c r="G37" s="197">
        <v>53.3</v>
      </c>
      <c r="H37" s="198">
        <f t="shared" si="0"/>
        <v>89.7</v>
      </c>
      <c r="I37" s="253" t="s">
        <v>211</v>
      </c>
      <c r="J37" s="255">
        <v>160</v>
      </c>
      <c r="K37" s="197">
        <v>59.18</v>
      </c>
      <c r="L37" s="198">
        <f t="shared" si="1"/>
        <v>100.82</v>
      </c>
      <c r="M37" s="297" t="s">
        <v>211</v>
      </c>
      <c r="N37" s="299">
        <v>78</v>
      </c>
      <c r="O37" s="292" t="s">
        <v>190</v>
      </c>
      <c r="P37" s="241">
        <f t="shared" si="2"/>
        <v>131.52</v>
      </c>
      <c r="Q37" s="311" t="s">
        <v>211</v>
      </c>
    </row>
    <row r="38" ht="15" customHeight="1" spans="1:17">
      <c r="A38" s="204" t="s">
        <v>238</v>
      </c>
      <c r="B38" s="192" t="s">
        <v>42</v>
      </c>
      <c r="C38" s="193" t="s">
        <v>146</v>
      </c>
      <c r="D38" s="194">
        <v>18</v>
      </c>
      <c r="E38" s="253" t="s">
        <v>45</v>
      </c>
      <c r="F38" s="255">
        <v>199</v>
      </c>
      <c r="G38" s="274">
        <v>361.9</v>
      </c>
      <c r="H38" s="198">
        <v>0</v>
      </c>
      <c r="I38" s="253" t="s">
        <v>214</v>
      </c>
      <c r="J38" s="255">
        <v>180</v>
      </c>
      <c r="K38" s="274">
        <v>552</v>
      </c>
      <c r="L38" s="198">
        <v>0</v>
      </c>
      <c r="M38" s="297" t="s">
        <v>214</v>
      </c>
      <c r="N38" s="299">
        <v>54</v>
      </c>
      <c r="O38" s="292" t="s">
        <v>45</v>
      </c>
      <c r="P38" s="241">
        <v>0</v>
      </c>
      <c r="Q38" s="311" t="s">
        <v>209</v>
      </c>
    </row>
    <row r="39" ht="15" customHeight="1" spans="1:17">
      <c r="A39" s="210" t="s">
        <v>239</v>
      </c>
      <c r="B39" s="211" t="s">
        <v>42</v>
      </c>
      <c r="C39" s="212" t="s">
        <v>240</v>
      </c>
      <c r="D39" s="213">
        <v>1</v>
      </c>
      <c r="E39" s="275" t="s">
        <v>190</v>
      </c>
      <c r="F39" s="276">
        <v>128</v>
      </c>
      <c r="G39" s="216">
        <v>43.84</v>
      </c>
      <c r="H39" s="217">
        <f>F39-G39</f>
        <v>84.16</v>
      </c>
      <c r="I39" s="275" t="s">
        <v>209</v>
      </c>
      <c r="J39" s="276">
        <v>110</v>
      </c>
      <c r="K39" s="216">
        <v>60.62</v>
      </c>
      <c r="L39" s="217">
        <f>J39-K39</f>
        <v>49.38</v>
      </c>
      <c r="M39" s="304" t="s">
        <v>209</v>
      </c>
      <c r="N39" s="305">
        <v>165</v>
      </c>
      <c r="O39" s="306" t="s">
        <v>214</v>
      </c>
      <c r="P39" s="246">
        <v>0</v>
      </c>
      <c r="Q39" s="312" t="s">
        <v>214</v>
      </c>
    </row>
  </sheetData>
  <sheetProtection selectLockedCells="1" selectUnlockedCells="1"/>
  <mergeCells count="19">
    <mergeCell ref="A1:Q1"/>
    <mergeCell ref="B2:O2"/>
    <mergeCell ref="B3:O3"/>
    <mergeCell ref="B4:O4"/>
    <mergeCell ref="B5:O5"/>
    <mergeCell ref="B6:O6"/>
    <mergeCell ref="B7:O7"/>
    <mergeCell ref="B8:O8"/>
    <mergeCell ref="B9:G9"/>
    <mergeCell ref="H9:O9"/>
    <mergeCell ref="D10:E10"/>
    <mergeCell ref="F10:I10"/>
    <mergeCell ref="J10:M10"/>
    <mergeCell ref="N10:O10"/>
    <mergeCell ref="P10:Q10"/>
    <mergeCell ref="A10:A11"/>
    <mergeCell ref="B10:B11"/>
    <mergeCell ref="C10:C11"/>
    <mergeCell ref="P5:Q9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view="pageBreakPreview" zoomScale="110" zoomScaleNormal="51" zoomScaleSheetLayoutView="110" workbookViewId="0">
      <selection activeCell="A1" sqref="A1:O1"/>
    </sheetView>
  </sheetViews>
  <sheetFormatPr defaultColWidth="8.76190476190476" defaultRowHeight="12.75"/>
  <cols>
    <col min="1" max="1" width="21.5714285714286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6.60952380952381" style="3" customWidth="1"/>
    <col min="6" max="6" width="7.40952380952381" style="3" customWidth="1"/>
    <col min="7" max="7" width="5.39047619047619" style="3" customWidth="1"/>
    <col min="8" max="9" width="8.08571428571429" style="3" customWidth="1"/>
    <col min="10" max="10" width="7.40952380952381" style="3" customWidth="1"/>
    <col min="11" max="11" width="7.68571428571429" style="3" customWidth="1"/>
    <col min="12" max="12" width="8.36190476190476" style="3" customWidth="1"/>
    <col min="13" max="13" width="7.95238095238095" style="3" customWidth="1"/>
    <col min="14" max="14" width="13.752380952381" style="3" customWidth="1"/>
    <col min="15" max="15" width="7.68571428571429" style="3" customWidth="1"/>
    <col min="16" max="16" width="8.76190476190476" style="4" customWidth="1"/>
    <col min="17" max="16384" width="8.76190476190476" style="4"/>
  </cols>
  <sheetData>
    <row r="1" s="1" customFormat="1" ht="36" spans="1:1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="2" customFormat="1" ht="15.75" spans="1:15">
      <c r="A2" s="164" t="s">
        <v>1</v>
      </c>
      <c r="B2" s="165" t="s">
        <v>241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218" t="s">
        <v>3</v>
      </c>
      <c r="O2" s="219">
        <v>923</v>
      </c>
    </row>
    <row r="3" s="2" customFormat="1" ht="15.75" spans="1:15">
      <c r="A3" s="166" t="s">
        <v>4</v>
      </c>
      <c r="B3" s="167" t="s">
        <v>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220" t="s">
        <v>6</v>
      </c>
      <c r="O3" s="221" t="s">
        <v>49</v>
      </c>
    </row>
    <row r="4" s="2" customFormat="1" ht="15.75" spans="1:15">
      <c r="A4" s="166" t="s">
        <v>8</v>
      </c>
      <c r="B4" s="168">
        <v>41265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222" t="s">
        <v>10</v>
      </c>
      <c r="O4" s="223"/>
    </row>
    <row r="5" s="2" customFormat="1" ht="15.75" customHeight="1" spans="1:17">
      <c r="A5" s="166" t="s">
        <v>11</v>
      </c>
      <c r="B5" s="167" t="s">
        <v>12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224" t="s">
        <v>123</v>
      </c>
      <c r="O5" s="224"/>
      <c r="Q5" s="107"/>
    </row>
    <row r="6" s="2" customFormat="1" ht="15.75" spans="1:15">
      <c r="A6" s="166" t="s">
        <v>13</v>
      </c>
      <c r="B6" s="167">
        <v>23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224"/>
      <c r="O6" s="224"/>
    </row>
    <row r="7" s="2" customFormat="1" ht="15.75" spans="1:15">
      <c r="A7" s="169" t="s">
        <v>14</v>
      </c>
      <c r="B7" s="167" t="s">
        <v>194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224"/>
      <c r="O7" s="224"/>
    </row>
    <row r="8" s="2" customFormat="1" ht="16.5" spans="1:17">
      <c r="A8" s="166" t="s">
        <v>16</v>
      </c>
      <c r="B8" s="170" t="s">
        <v>17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225"/>
      <c r="O8" s="225"/>
      <c r="Q8" s="108"/>
    </row>
    <row r="9" s="2" customFormat="1" ht="16.5" spans="1:15">
      <c r="A9" s="171" t="s">
        <v>18</v>
      </c>
      <c r="B9" s="172" t="s">
        <v>158</v>
      </c>
      <c r="C9" s="172"/>
      <c r="D9" s="172"/>
      <c r="E9" s="172"/>
      <c r="F9" s="172"/>
      <c r="G9" s="172"/>
      <c r="H9" s="173" t="s">
        <v>175</v>
      </c>
      <c r="I9" s="173"/>
      <c r="J9" s="173"/>
      <c r="K9" s="173"/>
      <c r="L9" s="173"/>
      <c r="M9" s="173"/>
      <c r="N9" s="225"/>
      <c r="O9" s="225"/>
    </row>
    <row r="10" s="3" customFormat="1" ht="16.5" customHeight="1" spans="1:15">
      <c r="A10" s="174" t="s">
        <v>20</v>
      </c>
      <c r="B10" s="175" t="s">
        <v>21</v>
      </c>
      <c r="C10" s="176" t="s">
        <v>125</v>
      </c>
      <c r="D10" s="177" t="s">
        <v>23</v>
      </c>
      <c r="E10" s="177"/>
      <c r="F10" s="177" t="s">
        <v>242</v>
      </c>
      <c r="G10" s="177"/>
      <c r="H10" s="177"/>
      <c r="I10" s="177"/>
      <c r="J10" s="177" t="s">
        <v>243</v>
      </c>
      <c r="K10" s="177"/>
      <c r="L10" s="226" t="s">
        <v>27</v>
      </c>
      <c r="M10" s="226"/>
      <c r="N10" s="227" t="s">
        <v>26</v>
      </c>
      <c r="O10" s="227"/>
    </row>
    <row r="11" s="3" customFormat="1" ht="15.75" customHeight="1" spans="1:15">
      <c r="A11" s="174"/>
      <c r="B11" s="175"/>
      <c r="C11" s="176"/>
      <c r="D11" s="178" t="s">
        <v>195</v>
      </c>
      <c r="E11" s="179" t="s">
        <v>244</v>
      </c>
      <c r="F11" s="180" t="s">
        <v>195</v>
      </c>
      <c r="G11" s="181" t="s">
        <v>108</v>
      </c>
      <c r="H11" s="182" t="s">
        <v>110</v>
      </c>
      <c r="I11" s="179" t="s">
        <v>244</v>
      </c>
      <c r="J11" s="178" t="s">
        <v>106</v>
      </c>
      <c r="K11" s="179" t="s">
        <v>244</v>
      </c>
      <c r="L11" s="228" t="s">
        <v>32</v>
      </c>
      <c r="M11" s="229" t="s">
        <v>33</v>
      </c>
      <c r="N11" s="230" t="s">
        <v>245</v>
      </c>
      <c r="O11" s="231" t="s">
        <v>244</v>
      </c>
    </row>
    <row r="12" ht="17.25" customHeight="1" spans="1:15">
      <c r="A12" s="183" t="s">
        <v>79</v>
      </c>
      <c r="B12" s="184" t="s">
        <v>42</v>
      </c>
      <c r="C12" s="185" t="s">
        <v>80</v>
      </c>
      <c r="D12" s="186" t="s">
        <v>246</v>
      </c>
      <c r="E12" s="187" t="s">
        <v>37</v>
      </c>
      <c r="F12" s="188">
        <v>117</v>
      </c>
      <c r="G12" s="189">
        <v>35.84</v>
      </c>
      <c r="H12" s="190">
        <f t="shared" ref="H12:H34" si="0">F12-G12</f>
        <v>81.16</v>
      </c>
      <c r="I12" s="187" t="s">
        <v>76</v>
      </c>
      <c r="J12" s="186">
        <v>24</v>
      </c>
      <c r="K12" s="187" t="s">
        <v>38</v>
      </c>
      <c r="L12" s="232">
        <f t="shared" ref="L12:L34" si="1">D12+H12+J12</f>
        <v>230.16</v>
      </c>
      <c r="M12" s="233" t="s">
        <v>37</v>
      </c>
      <c r="N12" s="234">
        <v>13</v>
      </c>
      <c r="O12" s="235" t="s">
        <v>39</v>
      </c>
    </row>
    <row r="13" ht="17.25" customHeight="1" spans="1:15">
      <c r="A13" s="191" t="s">
        <v>130</v>
      </c>
      <c r="B13" s="192" t="s">
        <v>72</v>
      </c>
      <c r="C13" s="193" t="s">
        <v>247</v>
      </c>
      <c r="D13" s="194">
        <v>113</v>
      </c>
      <c r="E13" s="195" t="s">
        <v>49</v>
      </c>
      <c r="F13" s="196">
        <v>116</v>
      </c>
      <c r="G13" s="197">
        <v>20.81</v>
      </c>
      <c r="H13" s="198">
        <f t="shared" si="0"/>
        <v>95.19</v>
      </c>
      <c r="I13" s="187" t="s">
        <v>38</v>
      </c>
      <c r="J13" s="194">
        <v>14</v>
      </c>
      <c r="K13" s="195" t="s">
        <v>248</v>
      </c>
      <c r="L13" s="236">
        <f t="shared" si="1"/>
        <v>222.19</v>
      </c>
      <c r="M13" s="237" t="s">
        <v>38</v>
      </c>
      <c r="N13" s="238">
        <v>78</v>
      </c>
      <c r="O13" s="235" t="s">
        <v>249</v>
      </c>
    </row>
    <row r="14" ht="17.25" customHeight="1" spans="1:15">
      <c r="A14" s="199" t="s">
        <v>176</v>
      </c>
      <c r="B14" s="192" t="s">
        <v>42</v>
      </c>
      <c r="C14" s="200" t="s">
        <v>177</v>
      </c>
      <c r="D14" s="194">
        <v>124</v>
      </c>
      <c r="E14" s="195" t="s">
        <v>38</v>
      </c>
      <c r="F14" s="196">
        <v>120</v>
      </c>
      <c r="G14" s="197">
        <v>33.37</v>
      </c>
      <c r="H14" s="198">
        <f t="shared" si="0"/>
        <v>86.63</v>
      </c>
      <c r="I14" s="187" t="s">
        <v>61</v>
      </c>
      <c r="J14" s="194">
        <v>9</v>
      </c>
      <c r="K14" s="195" t="s">
        <v>250</v>
      </c>
      <c r="L14" s="239">
        <f t="shared" si="1"/>
        <v>219.63</v>
      </c>
      <c r="M14" s="240" t="s">
        <v>49</v>
      </c>
      <c r="N14" s="238">
        <v>65</v>
      </c>
      <c r="O14" s="235" t="s">
        <v>83</v>
      </c>
    </row>
    <row r="15" ht="17.25" customHeight="1" spans="1:15">
      <c r="A15" s="201" t="s">
        <v>59</v>
      </c>
      <c r="B15" s="192" t="s">
        <v>42</v>
      </c>
      <c r="C15" s="193" t="s">
        <v>60</v>
      </c>
      <c r="D15" s="194">
        <v>99</v>
      </c>
      <c r="E15" s="195" t="s">
        <v>64</v>
      </c>
      <c r="F15" s="196">
        <v>117</v>
      </c>
      <c r="G15" s="197">
        <v>27.31</v>
      </c>
      <c r="H15" s="198">
        <f t="shared" si="0"/>
        <v>89.69</v>
      </c>
      <c r="I15" s="187" t="s">
        <v>54</v>
      </c>
      <c r="J15" s="194">
        <v>14</v>
      </c>
      <c r="K15" s="195" t="s">
        <v>248</v>
      </c>
      <c r="L15" s="241">
        <f t="shared" si="1"/>
        <v>202.69</v>
      </c>
      <c r="M15" s="242" t="s">
        <v>39</v>
      </c>
      <c r="N15" s="238">
        <v>16</v>
      </c>
      <c r="O15" s="235" t="s">
        <v>55</v>
      </c>
    </row>
    <row r="16" ht="17.25" customHeight="1" spans="1:15">
      <c r="A16" s="201" t="s">
        <v>205</v>
      </c>
      <c r="B16" s="192" t="s">
        <v>132</v>
      </c>
      <c r="C16" s="193" t="s">
        <v>206</v>
      </c>
      <c r="D16" s="194">
        <v>111</v>
      </c>
      <c r="E16" s="195" t="s">
        <v>54</v>
      </c>
      <c r="F16" s="196">
        <v>115</v>
      </c>
      <c r="G16" s="197">
        <v>28.67</v>
      </c>
      <c r="H16" s="198">
        <f t="shared" si="0"/>
        <v>86.33</v>
      </c>
      <c r="I16" s="187" t="s">
        <v>58</v>
      </c>
      <c r="J16" s="194">
        <v>5</v>
      </c>
      <c r="K16" s="195" t="s">
        <v>58</v>
      </c>
      <c r="L16" s="241">
        <f t="shared" si="1"/>
        <v>202.33</v>
      </c>
      <c r="M16" s="242" t="s">
        <v>55</v>
      </c>
      <c r="N16" s="238">
        <v>75</v>
      </c>
      <c r="O16" s="235" t="s">
        <v>45</v>
      </c>
    </row>
    <row r="17" ht="17.25" customHeight="1" spans="1:15">
      <c r="A17" s="201" t="s">
        <v>217</v>
      </c>
      <c r="B17" s="192" t="s">
        <v>251</v>
      </c>
      <c r="C17" s="193" t="s">
        <v>219</v>
      </c>
      <c r="D17" s="194">
        <v>105</v>
      </c>
      <c r="E17" s="195" t="s">
        <v>67</v>
      </c>
      <c r="F17" s="196">
        <v>118</v>
      </c>
      <c r="G17" s="197">
        <v>28.5</v>
      </c>
      <c r="H17" s="198">
        <f t="shared" si="0"/>
        <v>89.5</v>
      </c>
      <c r="I17" s="187" t="s">
        <v>48</v>
      </c>
      <c r="J17" s="194">
        <v>4</v>
      </c>
      <c r="K17" s="195" t="s">
        <v>252</v>
      </c>
      <c r="L17" s="241">
        <f t="shared" si="1"/>
        <v>198.5</v>
      </c>
      <c r="M17" s="242" t="s">
        <v>54</v>
      </c>
      <c r="N17" s="238">
        <v>44</v>
      </c>
      <c r="O17" s="235" t="s">
        <v>253</v>
      </c>
    </row>
    <row r="18" ht="17.25" customHeight="1" spans="1:15">
      <c r="A18" s="201" t="s">
        <v>254</v>
      </c>
      <c r="B18" s="192" t="s">
        <v>132</v>
      </c>
      <c r="C18" s="193" t="s">
        <v>255</v>
      </c>
      <c r="D18" s="194">
        <v>107</v>
      </c>
      <c r="E18" s="195" t="s">
        <v>40</v>
      </c>
      <c r="F18" s="196">
        <v>106</v>
      </c>
      <c r="G18" s="197">
        <v>24.17</v>
      </c>
      <c r="H18" s="198">
        <f t="shared" si="0"/>
        <v>81.83</v>
      </c>
      <c r="I18" s="187" t="s">
        <v>64</v>
      </c>
      <c r="J18" s="194">
        <v>9</v>
      </c>
      <c r="K18" s="195" t="s">
        <v>250</v>
      </c>
      <c r="L18" s="241">
        <f t="shared" si="1"/>
        <v>197.83</v>
      </c>
      <c r="M18" s="242" t="s">
        <v>48</v>
      </c>
      <c r="N18" s="238">
        <v>64</v>
      </c>
      <c r="O18" s="235" t="s">
        <v>86</v>
      </c>
    </row>
    <row r="19" ht="17.25" customHeight="1" spans="1:15">
      <c r="A19" s="202" t="s">
        <v>71</v>
      </c>
      <c r="B19" s="192" t="s">
        <v>72</v>
      </c>
      <c r="C19" s="200" t="s">
        <v>73</v>
      </c>
      <c r="D19" s="194">
        <v>105</v>
      </c>
      <c r="E19" s="195" t="s">
        <v>67</v>
      </c>
      <c r="F19" s="196">
        <v>117</v>
      </c>
      <c r="G19" s="197">
        <v>48.67</v>
      </c>
      <c r="H19" s="198">
        <f t="shared" si="0"/>
        <v>68.33</v>
      </c>
      <c r="I19" s="187" t="s">
        <v>96</v>
      </c>
      <c r="J19" s="194">
        <v>24</v>
      </c>
      <c r="K19" s="195" t="s">
        <v>37</v>
      </c>
      <c r="L19" s="241">
        <f t="shared" si="1"/>
        <v>197.33</v>
      </c>
      <c r="M19" s="242" t="s">
        <v>40</v>
      </c>
      <c r="N19" s="243">
        <v>6</v>
      </c>
      <c r="O19" s="244" t="s">
        <v>37</v>
      </c>
    </row>
    <row r="20" ht="17.25" customHeight="1" spans="1:15">
      <c r="A20" s="203" t="s">
        <v>159</v>
      </c>
      <c r="B20" s="192" t="s">
        <v>42</v>
      </c>
      <c r="C20" s="193" t="s">
        <v>160</v>
      </c>
      <c r="D20" s="194">
        <v>93</v>
      </c>
      <c r="E20" s="195" t="s">
        <v>70</v>
      </c>
      <c r="F20" s="196">
        <v>109</v>
      </c>
      <c r="G20" s="197">
        <v>29.41</v>
      </c>
      <c r="H20" s="198">
        <f t="shared" si="0"/>
        <v>79.59</v>
      </c>
      <c r="I20" s="187" t="s">
        <v>86</v>
      </c>
      <c r="J20" s="194">
        <v>23</v>
      </c>
      <c r="K20" s="195" t="s">
        <v>49</v>
      </c>
      <c r="L20" s="241">
        <f t="shared" si="1"/>
        <v>195.59</v>
      </c>
      <c r="M20" s="242" t="s">
        <v>67</v>
      </c>
      <c r="N20" s="238">
        <v>78</v>
      </c>
      <c r="O20" s="235" t="s">
        <v>249</v>
      </c>
    </row>
    <row r="21" ht="17.25" customHeight="1" spans="1:15">
      <c r="A21" s="204" t="s">
        <v>46</v>
      </c>
      <c r="B21" s="205" t="s">
        <v>42</v>
      </c>
      <c r="C21" s="193" t="s">
        <v>47</v>
      </c>
      <c r="D21" s="194">
        <v>112</v>
      </c>
      <c r="E21" s="195" t="s">
        <v>39</v>
      </c>
      <c r="F21" s="196">
        <v>117</v>
      </c>
      <c r="G21" s="197">
        <v>37.74</v>
      </c>
      <c r="H21" s="198">
        <f t="shared" si="0"/>
        <v>79.26</v>
      </c>
      <c r="I21" s="187" t="s">
        <v>83</v>
      </c>
      <c r="J21" s="194">
        <v>4</v>
      </c>
      <c r="K21" s="195" t="s">
        <v>252</v>
      </c>
      <c r="L21" s="241">
        <f t="shared" si="1"/>
        <v>195.26</v>
      </c>
      <c r="M21" s="242" t="s">
        <v>61</v>
      </c>
      <c r="N21" s="238">
        <v>11</v>
      </c>
      <c r="O21" s="245" t="s">
        <v>49</v>
      </c>
    </row>
    <row r="22" ht="17.25" customHeight="1" spans="1:15">
      <c r="A22" s="206" t="s">
        <v>235</v>
      </c>
      <c r="B22" s="192" t="s">
        <v>224</v>
      </c>
      <c r="C22" s="207" t="s">
        <v>256</v>
      </c>
      <c r="D22" s="194">
        <v>112</v>
      </c>
      <c r="E22" s="195" t="s">
        <v>39</v>
      </c>
      <c r="F22" s="196">
        <v>116</v>
      </c>
      <c r="G22" s="197">
        <v>36.85</v>
      </c>
      <c r="H22" s="198">
        <f t="shared" si="0"/>
        <v>79.15</v>
      </c>
      <c r="I22" s="187" t="s">
        <v>45</v>
      </c>
      <c r="J22" s="194">
        <v>2</v>
      </c>
      <c r="K22" s="195" t="s">
        <v>257</v>
      </c>
      <c r="L22" s="241">
        <f t="shared" si="1"/>
        <v>193.15</v>
      </c>
      <c r="M22" s="242" t="s">
        <v>58</v>
      </c>
      <c r="N22" s="238">
        <v>50</v>
      </c>
      <c r="O22" s="235" t="s">
        <v>64</v>
      </c>
    </row>
    <row r="23" ht="17.25" customHeight="1" spans="1:15">
      <c r="A23" s="208" t="s">
        <v>62</v>
      </c>
      <c r="B23" s="192" t="s">
        <v>224</v>
      </c>
      <c r="C23" s="193" t="s">
        <v>63</v>
      </c>
      <c r="D23" s="194">
        <v>101</v>
      </c>
      <c r="E23" s="195" t="s">
        <v>44</v>
      </c>
      <c r="F23" s="196">
        <v>120</v>
      </c>
      <c r="G23" s="197">
        <v>30.97</v>
      </c>
      <c r="H23" s="198">
        <f t="shared" si="0"/>
        <v>89.03</v>
      </c>
      <c r="I23" s="187" t="s">
        <v>40</v>
      </c>
      <c r="J23" s="194">
        <v>3</v>
      </c>
      <c r="K23" s="195" t="s">
        <v>258</v>
      </c>
      <c r="L23" s="241">
        <f t="shared" si="1"/>
        <v>193.03</v>
      </c>
      <c r="M23" s="242" t="s">
        <v>44</v>
      </c>
      <c r="N23" s="238">
        <v>28</v>
      </c>
      <c r="O23" s="235" t="s">
        <v>48</v>
      </c>
    </row>
    <row r="24" ht="17.25" customHeight="1" spans="1:15">
      <c r="A24" s="208" t="s">
        <v>131</v>
      </c>
      <c r="B24" s="192" t="s">
        <v>132</v>
      </c>
      <c r="C24" s="207" t="s">
        <v>133</v>
      </c>
      <c r="D24" s="194">
        <v>87</v>
      </c>
      <c r="E24" s="195" t="s">
        <v>45</v>
      </c>
      <c r="F24" s="196">
        <v>118</v>
      </c>
      <c r="G24" s="197">
        <v>21.24</v>
      </c>
      <c r="H24" s="198">
        <f t="shared" si="0"/>
        <v>96.76</v>
      </c>
      <c r="I24" s="187" t="s">
        <v>37</v>
      </c>
      <c r="J24" s="194">
        <v>9</v>
      </c>
      <c r="K24" s="195" t="s">
        <v>250</v>
      </c>
      <c r="L24" s="241">
        <f t="shared" si="1"/>
        <v>192.76</v>
      </c>
      <c r="M24" s="242" t="s">
        <v>64</v>
      </c>
      <c r="N24" s="238">
        <v>8</v>
      </c>
      <c r="O24" s="245" t="s">
        <v>38</v>
      </c>
    </row>
    <row r="25" ht="17.25" customHeight="1" spans="1:15">
      <c r="A25" s="209" t="s">
        <v>74</v>
      </c>
      <c r="B25" s="192"/>
      <c r="C25" s="193"/>
      <c r="D25" s="194">
        <v>89</v>
      </c>
      <c r="E25" s="195" t="s">
        <v>83</v>
      </c>
      <c r="F25" s="196">
        <v>117</v>
      </c>
      <c r="G25" s="197">
        <v>24.17</v>
      </c>
      <c r="H25" s="198">
        <f t="shared" si="0"/>
        <v>92.83</v>
      </c>
      <c r="I25" s="187" t="s">
        <v>49</v>
      </c>
      <c r="J25" s="194">
        <v>4</v>
      </c>
      <c r="K25" s="195" t="s">
        <v>252</v>
      </c>
      <c r="L25" s="241">
        <f t="shared" si="1"/>
        <v>185.83</v>
      </c>
      <c r="M25" s="242" t="s">
        <v>76</v>
      </c>
      <c r="N25" s="238">
        <v>42</v>
      </c>
      <c r="O25" s="235" t="s">
        <v>259</v>
      </c>
    </row>
    <row r="26" ht="17.25" customHeight="1" spans="1:15">
      <c r="A26" s="201" t="s">
        <v>65</v>
      </c>
      <c r="B26" s="192" t="s">
        <v>35</v>
      </c>
      <c r="C26" s="193" t="s">
        <v>66</v>
      </c>
      <c r="D26" s="194">
        <v>86</v>
      </c>
      <c r="E26" s="195" t="s">
        <v>93</v>
      </c>
      <c r="F26" s="196">
        <v>118</v>
      </c>
      <c r="G26" s="197">
        <v>25.59</v>
      </c>
      <c r="H26" s="198">
        <f t="shared" si="0"/>
        <v>92.41</v>
      </c>
      <c r="I26" s="187" t="s">
        <v>39</v>
      </c>
      <c r="J26" s="194">
        <v>4</v>
      </c>
      <c r="K26" s="195" t="s">
        <v>252</v>
      </c>
      <c r="L26" s="241">
        <f t="shared" si="1"/>
        <v>182.41</v>
      </c>
      <c r="M26" s="242" t="s">
        <v>70</v>
      </c>
      <c r="N26" s="238">
        <v>139</v>
      </c>
      <c r="O26" s="235" t="s">
        <v>156</v>
      </c>
    </row>
    <row r="27" ht="17.25" customHeight="1" spans="1:15">
      <c r="A27" s="201" t="s">
        <v>260</v>
      </c>
      <c r="B27" s="192"/>
      <c r="C27" s="193"/>
      <c r="D27" s="194">
        <v>90</v>
      </c>
      <c r="E27" s="195" t="s">
        <v>86</v>
      </c>
      <c r="F27" s="196">
        <v>116</v>
      </c>
      <c r="G27" s="197">
        <v>28.95</v>
      </c>
      <c r="H27" s="198">
        <f t="shared" si="0"/>
        <v>87.05</v>
      </c>
      <c r="I27" s="187" t="s">
        <v>67</v>
      </c>
      <c r="J27" s="194">
        <v>4</v>
      </c>
      <c r="K27" s="195" t="s">
        <v>252</v>
      </c>
      <c r="L27" s="241">
        <f t="shared" si="1"/>
        <v>181.05</v>
      </c>
      <c r="M27" s="242" t="s">
        <v>86</v>
      </c>
      <c r="N27" s="238">
        <v>63</v>
      </c>
      <c r="O27" s="235" t="s">
        <v>70</v>
      </c>
    </row>
    <row r="28" ht="17.25" customHeight="1" spans="1:15">
      <c r="A28" s="204" t="s">
        <v>261</v>
      </c>
      <c r="B28" s="205" t="s">
        <v>42</v>
      </c>
      <c r="C28" s="193" t="s">
        <v>43</v>
      </c>
      <c r="D28" s="194">
        <v>75</v>
      </c>
      <c r="E28" s="195" t="s">
        <v>154</v>
      </c>
      <c r="F28" s="196">
        <v>118</v>
      </c>
      <c r="G28" s="197">
        <v>27.02</v>
      </c>
      <c r="H28" s="198">
        <f t="shared" si="0"/>
        <v>90.98</v>
      </c>
      <c r="I28" s="187" t="s">
        <v>55</v>
      </c>
      <c r="J28" s="194">
        <v>14</v>
      </c>
      <c r="K28" s="195" t="s">
        <v>248</v>
      </c>
      <c r="L28" s="241">
        <f t="shared" si="1"/>
        <v>179.98</v>
      </c>
      <c r="M28" s="242" t="s">
        <v>83</v>
      </c>
      <c r="N28" s="238">
        <v>85</v>
      </c>
      <c r="O28" s="235" t="s">
        <v>101</v>
      </c>
    </row>
    <row r="29" ht="17.25" customHeight="1" spans="1:15">
      <c r="A29" s="209" t="s">
        <v>136</v>
      </c>
      <c r="B29" s="192" t="s">
        <v>72</v>
      </c>
      <c r="C29" s="193" t="s">
        <v>137</v>
      </c>
      <c r="D29" s="194">
        <v>86</v>
      </c>
      <c r="E29" s="195" t="s">
        <v>93</v>
      </c>
      <c r="F29" s="196">
        <v>108</v>
      </c>
      <c r="G29" s="197">
        <v>25.84</v>
      </c>
      <c r="H29" s="198">
        <f t="shared" si="0"/>
        <v>82.16</v>
      </c>
      <c r="I29" s="187" t="s">
        <v>44</v>
      </c>
      <c r="J29" s="194">
        <v>8</v>
      </c>
      <c r="K29" s="195" t="s">
        <v>61</v>
      </c>
      <c r="L29" s="241">
        <f t="shared" si="1"/>
        <v>176.16</v>
      </c>
      <c r="M29" s="242" t="s">
        <v>45</v>
      </c>
      <c r="N29" s="238">
        <v>42</v>
      </c>
      <c r="O29" s="235" t="s">
        <v>259</v>
      </c>
    </row>
    <row r="30" ht="17.25" customHeight="1" spans="1:15">
      <c r="A30" s="201" t="s">
        <v>220</v>
      </c>
      <c r="B30" s="192" t="s">
        <v>132</v>
      </c>
      <c r="C30" s="193" t="s">
        <v>221</v>
      </c>
      <c r="D30" s="194">
        <v>104</v>
      </c>
      <c r="E30" s="195" t="s">
        <v>58</v>
      </c>
      <c r="F30" s="196">
        <v>90</v>
      </c>
      <c r="G30" s="197">
        <v>22.47</v>
      </c>
      <c r="H30" s="198">
        <f t="shared" si="0"/>
        <v>67.53</v>
      </c>
      <c r="I30" s="187" t="s">
        <v>93</v>
      </c>
      <c r="J30" s="194">
        <v>4</v>
      </c>
      <c r="K30" s="195" t="s">
        <v>252</v>
      </c>
      <c r="L30" s="241">
        <f t="shared" si="1"/>
        <v>175.53</v>
      </c>
      <c r="M30" s="242" t="s">
        <v>96</v>
      </c>
      <c r="N30" s="238">
        <v>37</v>
      </c>
      <c r="O30" s="235" t="s">
        <v>40</v>
      </c>
    </row>
    <row r="31" ht="17.25" customHeight="1" spans="1:15">
      <c r="A31" s="201" t="s">
        <v>262</v>
      </c>
      <c r="B31" s="205" t="s">
        <v>42</v>
      </c>
      <c r="C31" s="193" t="s">
        <v>172</v>
      </c>
      <c r="D31" s="194">
        <v>87</v>
      </c>
      <c r="E31" s="195" t="s">
        <v>45</v>
      </c>
      <c r="F31" s="196">
        <v>116</v>
      </c>
      <c r="G31" s="197">
        <v>35.73</v>
      </c>
      <c r="H31" s="198">
        <f t="shared" si="0"/>
        <v>80.27</v>
      </c>
      <c r="I31" s="187" t="s">
        <v>70</v>
      </c>
      <c r="J31" s="194">
        <v>3</v>
      </c>
      <c r="K31" s="195" t="s">
        <v>258</v>
      </c>
      <c r="L31" s="241">
        <f t="shared" si="1"/>
        <v>170.27</v>
      </c>
      <c r="M31" s="242" t="s">
        <v>93</v>
      </c>
      <c r="N31" s="238">
        <v>44</v>
      </c>
      <c r="O31" s="235" t="s">
        <v>253</v>
      </c>
    </row>
    <row r="32" ht="17.25" customHeight="1" spans="1:15">
      <c r="A32" s="204" t="s">
        <v>77</v>
      </c>
      <c r="B32" s="205" t="s">
        <v>42</v>
      </c>
      <c r="C32" s="193" t="s">
        <v>78</v>
      </c>
      <c r="D32" s="194">
        <v>98</v>
      </c>
      <c r="E32" s="195" t="s">
        <v>76</v>
      </c>
      <c r="F32" s="196">
        <v>117</v>
      </c>
      <c r="G32" s="197">
        <v>50.52</v>
      </c>
      <c r="H32" s="198">
        <f t="shared" si="0"/>
        <v>66.48</v>
      </c>
      <c r="I32" s="187" t="s">
        <v>101</v>
      </c>
      <c r="J32" s="194">
        <v>3</v>
      </c>
      <c r="K32" s="195" t="s">
        <v>258</v>
      </c>
      <c r="L32" s="241">
        <f t="shared" si="1"/>
        <v>167.48</v>
      </c>
      <c r="M32" s="242" t="s">
        <v>101</v>
      </c>
      <c r="N32" s="238">
        <v>91</v>
      </c>
      <c r="O32" s="235" t="s">
        <v>154</v>
      </c>
    </row>
    <row r="33" ht="17.25" customHeight="1" spans="1:15">
      <c r="A33" s="206" t="s">
        <v>263</v>
      </c>
      <c r="B33" s="192" t="s">
        <v>132</v>
      </c>
      <c r="C33" s="207" t="s">
        <v>264</v>
      </c>
      <c r="D33" s="194">
        <v>108</v>
      </c>
      <c r="E33" s="195" t="s">
        <v>48</v>
      </c>
      <c r="F33" s="196">
        <v>120</v>
      </c>
      <c r="G33" s="197">
        <v>63.43</v>
      </c>
      <c r="H33" s="198">
        <f t="shared" si="0"/>
        <v>56.57</v>
      </c>
      <c r="I33" s="187" t="s">
        <v>156</v>
      </c>
      <c r="J33" s="194">
        <v>2</v>
      </c>
      <c r="K33" s="195" t="s">
        <v>257</v>
      </c>
      <c r="L33" s="241">
        <f t="shared" si="1"/>
        <v>166.57</v>
      </c>
      <c r="M33" s="242" t="s">
        <v>154</v>
      </c>
      <c r="N33" s="238">
        <v>55</v>
      </c>
      <c r="O33" s="235" t="s">
        <v>76</v>
      </c>
    </row>
    <row r="34" ht="17.25" customHeight="1" spans="1:15">
      <c r="A34" s="210" t="s">
        <v>149</v>
      </c>
      <c r="B34" s="211"/>
      <c r="C34" s="212"/>
      <c r="D34" s="213">
        <v>37</v>
      </c>
      <c r="E34" s="214" t="s">
        <v>156</v>
      </c>
      <c r="F34" s="215">
        <v>99</v>
      </c>
      <c r="G34" s="216">
        <v>40.27</v>
      </c>
      <c r="H34" s="217">
        <f t="shared" si="0"/>
        <v>58.73</v>
      </c>
      <c r="I34" s="214" t="s">
        <v>154</v>
      </c>
      <c r="J34" s="213">
        <v>0</v>
      </c>
      <c r="K34" s="214" t="s">
        <v>156</v>
      </c>
      <c r="L34" s="246">
        <f t="shared" si="1"/>
        <v>95.73</v>
      </c>
      <c r="M34" s="247" t="s">
        <v>156</v>
      </c>
      <c r="N34" s="248">
        <v>23</v>
      </c>
      <c r="O34" s="249" t="s">
        <v>54</v>
      </c>
    </row>
  </sheetData>
  <sheetProtection selectLockedCells="1" selectUnlockedCells="1"/>
  <mergeCells count="20">
    <mergeCell ref="A1:O1"/>
    <mergeCell ref="B2:M2"/>
    <mergeCell ref="B3:M3"/>
    <mergeCell ref="B4:M4"/>
    <mergeCell ref="B5:M5"/>
    <mergeCell ref="B6:M6"/>
    <mergeCell ref="B7:M7"/>
    <mergeCell ref="B8:M8"/>
    <mergeCell ref="B9:G9"/>
    <mergeCell ref="H9:M9"/>
    <mergeCell ref="D10:E10"/>
    <mergeCell ref="F10:I10"/>
    <mergeCell ref="J10:K10"/>
    <mergeCell ref="L10:M10"/>
    <mergeCell ref="N10:O10"/>
    <mergeCell ref="A10:A11"/>
    <mergeCell ref="B10:B11"/>
    <mergeCell ref="C10:C11"/>
    <mergeCell ref="N5:O7"/>
    <mergeCell ref="N8:O9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view="pageBreakPreview" zoomScale="110" zoomScaleNormal="51" zoomScaleSheetLayoutView="110" workbookViewId="0">
      <selection activeCell="P23" sqref="P23"/>
    </sheetView>
  </sheetViews>
  <sheetFormatPr defaultColWidth="8.76190476190476" defaultRowHeight="12.75"/>
  <cols>
    <col min="1" max="1" width="23.8666666666667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6.60952380952381" style="3" customWidth="1"/>
    <col min="6" max="6" width="5.8" style="3" customWidth="1"/>
    <col min="7" max="7" width="5.39047619047619" style="3" customWidth="1"/>
    <col min="8" max="9" width="8.08571428571429" style="3" customWidth="1"/>
    <col min="10" max="10" width="5.8" style="3" customWidth="1"/>
    <col min="11" max="11" width="7.68571428571429" style="3" customWidth="1"/>
    <col min="12" max="12" width="8.36190476190476" style="3" customWidth="1"/>
    <col min="13" max="13" width="7.95238095238095" style="3" customWidth="1"/>
    <col min="14" max="14" width="13.752380952381" style="3" customWidth="1"/>
    <col min="15" max="15" width="7.68571428571429" style="3" customWidth="1"/>
    <col min="16" max="16" width="8.76190476190476" style="4" customWidth="1"/>
    <col min="17" max="16384" width="8.76190476190476" style="4"/>
  </cols>
  <sheetData>
    <row r="1" s="1" customFormat="1" ht="36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6.5" spans="1:15">
      <c r="A2" s="6" t="s">
        <v>1</v>
      </c>
      <c r="B2" s="7" t="s">
        <v>265</v>
      </c>
      <c r="C2" s="8"/>
      <c r="D2" s="8"/>
      <c r="E2" s="8"/>
      <c r="F2" s="8"/>
      <c r="G2" s="8"/>
      <c r="H2" s="8"/>
      <c r="I2" s="8"/>
      <c r="J2" s="8"/>
      <c r="K2" s="8"/>
      <c r="L2" s="59"/>
      <c r="M2" s="60"/>
      <c r="N2" s="61" t="s">
        <v>3</v>
      </c>
      <c r="O2" s="62">
        <v>921</v>
      </c>
    </row>
    <row r="3" s="2" customFormat="1" ht="16.5" spans="1:15">
      <c r="A3" s="6" t="s">
        <v>4</v>
      </c>
      <c r="B3" s="7" t="s">
        <v>5</v>
      </c>
      <c r="C3" s="8"/>
      <c r="D3" s="8"/>
      <c r="E3" s="8"/>
      <c r="F3" s="8"/>
      <c r="G3" s="8"/>
      <c r="H3" s="8"/>
      <c r="I3" s="13"/>
      <c r="J3" s="13"/>
      <c r="K3" s="13"/>
      <c r="L3" s="63"/>
      <c r="M3" s="13"/>
      <c r="N3" s="64" t="s">
        <v>6</v>
      </c>
      <c r="O3" s="65" t="s">
        <v>38</v>
      </c>
    </row>
    <row r="4" s="2" customFormat="1" ht="16.5" spans="1:15">
      <c r="A4" s="9" t="s">
        <v>8</v>
      </c>
      <c r="B4" s="10">
        <v>40895</v>
      </c>
      <c r="C4" s="11"/>
      <c r="D4" s="11"/>
      <c r="E4" s="11"/>
      <c r="F4" s="11"/>
      <c r="G4" s="11"/>
      <c r="H4" s="11"/>
      <c r="I4" s="11"/>
      <c r="J4" s="11"/>
      <c r="K4" s="11"/>
      <c r="L4" s="66"/>
      <c r="M4" s="67"/>
      <c r="N4" s="64" t="s">
        <v>10</v>
      </c>
      <c r="O4" s="68"/>
    </row>
    <row r="5" s="2" customFormat="1" ht="15.75" spans="1:17">
      <c r="A5" s="9" t="s">
        <v>11</v>
      </c>
      <c r="B5" s="12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69"/>
      <c r="Q5" s="107"/>
    </row>
    <row r="6" s="2" customFormat="1" ht="15.75" spans="1:15">
      <c r="A6" s="9" t="s">
        <v>13</v>
      </c>
      <c r="B6" s="14">
        <v>17</v>
      </c>
      <c r="C6" s="11"/>
      <c r="D6" s="11"/>
      <c r="E6" s="11"/>
      <c r="F6" s="11"/>
      <c r="G6" s="11"/>
      <c r="H6" s="11"/>
      <c r="I6" s="11"/>
      <c r="J6" s="11"/>
      <c r="K6" s="11"/>
      <c r="L6" s="70"/>
      <c r="M6" s="71"/>
      <c r="N6" s="72" t="s">
        <v>266</v>
      </c>
      <c r="O6" s="73"/>
    </row>
    <row r="7" s="2" customFormat="1" ht="15.75" spans="1:15">
      <c r="A7" s="15" t="s">
        <v>14</v>
      </c>
      <c r="B7" s="16" t="s">
        <v>194</v>
      </c>
      <c r="C7" s="13"/>
      <c r="D7" s="13"/>
      <c r="E7" s="13"/>
      <c r="F7" s="13"/>
      <c r="G7" s="13"/>
      <c r="H7" s="13"/>
      <c r="I7" s="13"/>
      <c r="J7" s="13"/>
      <c r="K7" s="13"/>
      <c r="L7" s="74"/>
      <c r="M7" s="74"/>
      <c r="N7" s="75" t="s">
        <v>267</v>
      </c>
      <c r="O7" s="76"/>
    </row>
    <row r="8" s="2" customFormat="1" ht="15.75" spans="1:15">
      <c r="A8" s="15" t="s">
        <v>268</v>
      </c>
      <c r="B8" s="17"/>
      <c r="C8" s="11"/>
      <c r="D8" s="11"/>
      <c r="E8" s="11"/>
      <c r="F8" s="11"/>
      <c r="G8" s="11"/>
      <c r="H8" s="11"/>
      <c r="I8" s="11"/>
      <c r="J8" s="11"/>
      <c r="K8" s="11"/>
      <c r="L8" s="70"/>
      <c r="M8" s="71"/>
      <c r="N8" s="75" t="s">
        <v>269</v>
      </c>
      <c r="O8" s="76"/>
    </row>
    <row r="9" s="2" customFormat="1" ht="15.75" spans="1:15">
      <c r="A9" s="15" t="s">
        <v>270</v>
      </c>
      <c r="B9" s="17"/>
      <c r="C9" s="11"/>
      <c r="D9" s="11"/>
      <c r="E9" s="11"/>
      <c r="F9" s="11"/>
      <c r="G9" s="11"/>
      <c r="H9" s="8"/>
      <c r="I9" s="8"/>
      <c r="J9" s="13"/>
      <c r="K9" s="13"/>
      <c r="L9" s="74"/>
      <c r="M9" s="74"/>
      <c r="N9" s="77" t="s">
        <v>271</v>
      </c>
      <c r="O9" s="78"/>
    </row>
    <row r="10" s="2" customFormat="1" ht="15.75" spans="1:15">
      <c r="A10" s="18" t="s">
        <v>272</v>
      </c>
      <c r="B10" s="17"/>
      <c r="C10" s="13"/>
      <c r="D10" s="13"/>
      <c r="E10" s="13"/>
      <c r="F10" s="13"/>
      <c r="G10" s="13"/>
      <c r="H10" s="13"/>
      <c r="I10" s="13"/>
      <c r="J10" s="11"/>
      <c r="K10" s="11"/>
      <c r="L10" s="79"/>
      <c r="M10" s="80"/>
      <c r="N10" s="12"/>
      <c r="O10" s="69"/>
    </row>
    <row r="11" s="2" customFormat="1" ht="15.75" spans="1:17">
      <c r="A11" s="9" t="s">
        <v>16</v>
      </c>
      <c r="B11" s="19" t="s">
        <v>169</v>
      </c>
      <c r="C11" s="11"/>
      <c r="D11" s="11"/>
      <c r="E11" s="11"/>
      <c r="F11" s="11"/>
      <c r="G11" s="11"/>
      <c r="H11" s="11"/>
      <c r="I11" s="11"/>
      <c r="J11" s="8"/>
      <c r="K11" s="8"/>
      <c r="L11" s="8"/>
      <c r="M11" s="8"/>
      <c r="N11" s="17"/>
      <c r="O11" s="81"/>
      <c r="Q11" s="108"/>
    </row>
    <row r="12" s="2" customFormat="1" ht="16.5" spans="1:15">
      <c r="A12" s="20" t="s">
        <v>18</v>
      </c>
      <c r="B12" s="12" t="s">
        <v>147</v>
      </c>
      <c r="C12" s="21"/>
      <c r="D12" s="21"/>
      <c r="E12" s="21"/>
      <c r="F12" s="21"/>
      <c r="G12" s="22"/>
      <c r="H12" s="23" t="s">
        <v>273</v>
      </c>
      <c r="I12" s="82"/>
      <c r="J12" s="82"/>
      <c r="K12" s="82"/>
      <c r="L12" s="21"/>
      <c r="M12" s="21"/>
      <c r="N12" s="83"/>
      <c r="O12" s="84"/>
    </row>
    <row r="13" s="3" customFormat="1" ht="16.5" customHeight="1" spans="1:15">
      <c r="A13" s="24" t="s">
        <v>274</v>
      </c>
      <c r="B13" s="25" t="s">
        <v>21</v>
      </c>
      <c r="C13" s="26" t="s">
        <v>275</v>
      </c>
      <c r="D13" s="27" t="s">
        <v>23</v>
      </c>
      <c r="E13" s="27"/>
      <c r="F13" s="27" t="s">
        <v>242</v>
      </c>
      <c r="G13" s="27"/>
      <c r="H13" s="27"/>
      <c r="I13" s="27"/>
      <c r="J13" s="85" t="s">
        <v>243</v>
      </c>
      <c r="K13" s="85"/>
      <c r="L13" s="86" t="s">
        <v>27</v>
      </c>
      <c r="M13" s="86"/>
      <c r="N13" s="87" t="s">
        <v>26</v>
      </c>
      <c r="O13" s="87"/>
    </row>
    <row r="14" s="3" customFormat="1" ht="15.75" customHeight="1" spans="1:15">
      <c r="A14" s="24"/>
      <c r="B14" s="25"/>
      <c r="C14" s="28" t="s">
        <v>276</v>
      </c>
      <c r="D14" s="29" t="s">
        <v>195</v>
      </c>
      <c r="E14" s="30" t="s">
        <v>244</v>
      </c>
      <c r="F14" s="31" t="s">
        <v>195</v>
      </c>
      <c r="G14" s="32" t="s">
        <v>108</v>
      </c>
      <c r="H14" s="109" t="s">
        <v>110</v>
      </c>
      <c r="I14" s="30" t="s">
        <v>244</v>
      </c>
      <c r="J14" s="31" t="s">
        <v>106</v>
      </c>
      <c r="K14" s="33" t="s">
        <v>244</v>
      </c>
      <c r="L14" s="88" t="s">
        <v>32</v>
      </c>
      <c r="M14" s="89" t="s">
        <v>33</v>
      </c>
      <c r="N14" s="135" t="s">
        <v>245</v>
      </c>
      <c r="O14" s="136" t="s">
        <v>244</v>
      </c>
    </row>
    <row r="15" ht="14.25" spans="1:15">
      <c r="A15" s="110" t="s">
        <v>277</v>
      </c>
      <c r="B15" s="111" t="s">
        <v>278</v>
      </c>
      <c r="C15" s="112"/>
      <c r="D15" s="113" t="s">
        <v>279</v>
      </c>
      <c r="E15" s="38" t="s">
        <v>49</v>
      </c>
      <c r="F15" s="39" t="s">
        <v>280</v>
      </c>
      <c r="G15" s="39" t="s">
        <v>281</v>
      </c>
      <c r="H15" s="114">
        <f t="shared" ref="H15:H31" si="0">SUM(F15-G15)</f>
        <v>117.87</v>
      </c>
      <c r="I15" s="39" t="s">
        <v>37</v>
      </c>
      <c r="J15" s="137" t="s">
        <v>282</v>
      </c>
      <c r="K15" s="138" t="s">
        <v>54</v>
      </c>
      <c r="L15" s="139">
        <f t="shared" ref="L15:L31" si="1">SUM(D15+H15+J15)</f>
        <v>237.87</v>
      </c>
      <c r="M15" s="140" t="s">
        <v>37</v>
      </c>
      <c r="N15" s="141" t="s">
        <v>283</v>
      </c>
      <c r="O15" s="142" t="s">
        <v>86</v>
      </c>
    </row>
    <row r="16" ht="14.25" spans="1:15">
      <c r="A16" s="41" t="s">
        <v>284</v>
      </c>
      <c r="B16" s="115" t="s">
        <v>42</v>
      </c>
      <c r="C16" s="43" t="s">
        <v>80</v>
      </c>
      <c r="D16" s="116" t="s">
        <v>285</v>
      </c>
      <c r="E16" s="45" t="s">
        <v>54</v>
      </c>
      <c r="F16" s="46" t="s">
        <v>286</v>
      </c>
      <c r="G16" s="46" t="s">
        <v>287</v>
      </c>
      <c r="H16" s="117">
        <f t="shared" si="0"/>
        <v>110.76</v>
      </c>
      <c r="I16" s="46" t="s">
        <v>49</v>
      </c>
      <c r="J16" s="143" t="s">
        <v>288</v>
      </c>
      <c r="K16" s="144" t="s">
        <v>37</v>
      </c>
      <c r="L16" s="145">
        <f t="shared" si="1"/>
        <v>237.76</v>
      </c>
      <c r="M16" s="146" t="s">
        <v>38</v>
      </c>
      <c r="N16" s="147" t="s">
        <v>289</v>
      </c>
      <c r="O16" s="148" t="s">
        <v>48</v>
      </c>
    </row>
    <row r="17" ht="14.25" spans="1:15">
      <c r="A17" s="118" t="s">
        <v>290</v>
      </c>
      <c r="B17" s="115" t="s">
        <v>291</v>
      </c>
      <c r="C17" s="119" t="s">
        <v>63</v>
      </c>
      <c r="D17" s="116" t="s">
        <v>292</v>
      </c>
      <c r="E17" s="45" t="s">
        <v>38</v>
      </c>
      <c r="F17" s="46" t="s">
        <v>293</v>
      </c>
      <c r="G17" s="46" t="s">
        <v>294</v>
      </c>
      <c r="H17" s="117">
        <f t="shared" si="0"/>
        <v>112.36</v>
      </c>
      <c r="I17" s="46" t="s">
        <v>38</v>
      </c>
      <c r="J17" s="143" t="s">
        <v>295</v>
      </c>
      <c r="K17" s="144" t="s">
        <v>61</v>
      </c>
      <c r="L17" s="145">
        <f t="shared" si="1"/>
        <v>230.36</v>
      </c>
      <c r="M17" s="146" t="s">
        <v>49</v>
      </c>
      <c r="N17" s="147" t="s">
        <v>296</v>
      </c>
      <c r="O17" s="148" t="s">
        <v>44</v>
      </c>
    </row>
    <row r="18" ht="14.25" spans="1:15">
      <c r="A18" s="41" t="s">
        <v>297</v>
      </c>
      <c r="B18" s="115" t="s">
        <v>42</v>
      </c>
      <c r="C18" s="43" t="s">
        <v>160</v>
      </c>
      <c r="D18" s="116" t="s">
        <v>298</v>
      </c>
      <c r="E18" s="45" t="s">
        <v>55</v>
      </c>
      <c r="F18" s="46" t="s">
        <v>299</v>
      </c>
      <c r="G18" s="46" t="s">
        <v>300</v>
      </c>
      <c r="H18" s="117">
        <f t="shared" si="0"/>
        <v>91.79</v>
      </c>
      <c r="I18" s="46" t="s">
        <v>48</v>
      </c>
      <c r="J18" s="143" t="s">
        <v>301</v>
      </c>
      <c r="K18" s="144" t="s">
        <v>38</v>
      </c>
      <c r="L18" s="145">
        <f t="shared" si="1"/>
        <v>222.79</v>
      </c>
      <c r="M18" s="100" t="s">
        <v>39</v>
      </c>
      <c r="N18" s="147" t="s">
        <v>302</v>
      </c>
      <c r="O18" s="148" t="s">
        <v>39</v>
      </c>
    </row>
    <row r="19" ht="14.25" spans="1:15">
      <c r="A19" s="41" t="s">
        <v>303</v>
      </c>
      <c r="B19" s="115" t="s">
        <v>42</v>
      </c>
      <c r="C19" s="43" t="s">
        <v>47</v>
      </c>
      <c r="D19" s="116" t="s">
        <v>304</v>
      </c>
      <c r="E19" s="45" t="s">
        <v>67</v>
      </c>
      <c r="F19" s="46" t="s">
        <v>305</v>
      </c>
      <c r="G19" s="46" t="s">
        <v>306</v>
      </c>
      <c r="H19" s="117">
        <f t="shared" si="0"/>
        <v>108.85</v>
      </c>
      <c r="I19" s="46" t="s">
        <v>55</v>
      </c>
      <c r="J19" s="143" t="s">
        <v>307</v>
      </c>
      <c r="K19" s="144" t="s">
        <v>39</v>
      </c>
      <c r="L19" s="145">
        <f t="shared" si="1"/>
        <v>217.85</v>
      </c>
      <c r="M19" s="100" t="s">
        <v>55</v>
      </c>
      <c r="N19" s="147" t="s">
        <v>308</v>
      </c>
      <c r="O19" s="148" t="s">
        <v>67</v>
      </c>
    </row>
    <row r="20" ht="14.25" spans="1:15">
      <c r="A20" s="41" t="s">
        <v>309</v>
      </c>
      <c r="B20" s="115" t="s">
        <v>35</v>
      </c>
      <c r="C20" s="43" t="s">
        <v>66</v>
      </c>
      <c r="D20" s="116" t="s">
        <v>310</v>
      </c>
      <c r="E20" s="45" t="s">
        <v>48</v>
      </c>
      <c r="F20" s="46" t="s">
        <v>311</v>
      </c>
      <c r="G20" s="46" t="s">
        <v>312</v>
      </c>
      <c r="H20" s="117">
        <f t="shared" si="0"/>
        <v>93.71</v>
      </c>
      <c r="I20" s="46" t="s">
        <v>54</v>
      </c>
      <c r="J20" s="143" t="s">
        <v>313</v>
      </c>
      <c r="K20" s="144" t="s">
        <v>49</v>
      </c>
      <c r="L20" s="145">
        <f t="shared" si="1"/>
        <v>213.71</v>
      </c>
      <c r="M20" s="100" t="s">
        <v>54</v>
      </c>
      <c r="N20" s="147" t="s">
        <v>314</v>
      </c>
      <c r="O20" s="148" t="s">
        <v>40</v>
      </c>
    </row>
    <row r="21" ht="14.25" spans="1:15">
      <c r="A21" s="41" t="s">
        <v>315</v>
      </c>
      <c r="B21" s="115" t="s">
        <v>42</v>
      </c>
      <c r="C21" s="43" t="s">
        <v>60</v>
      </c>
      <c r="D21" s="116" t="s">
        <v>316</v>
      </c>
      <c r="E21" s="45" t="s">
        <v>58</v>
      </c>
      <c r="F21" s="46" t="s">
        <v>305</v>
      </c>
      <c r="G21" s="46" t="s">
        <v>317</v>
      </c>
      <c r="H21" s="117">
        <f t="shared" si="0"/>
        <v>101.68</v>
      </c>
      <c r="I21" s="46" t="s">
        <v>39</v>
      </c>
      <c r="J21" s="143" t="s">
        <v>282</v>
      </c>
      <c r="K21" s="144" t="s">
        <v>54</v>
      </c>
      <c r="L21" s="145">
        <f t="shared" si="1"/>
        <v>204.68</v>
      </c>
      <c r="M21" s="100" t="s">
        <v>48</v>
      </c>
      <c r="N21" s="147" t="s">
        <v>318</v>
      </c>
      <c r="O21" s="148" t="s">
        <v>64</v>
      </c>
    </row>
    <row r="22" ht="14.25" spans="1:15">
      <c r="A22" s="120" t="s">
        <v>319</v>
      </c>
      <c r="B22" s="115" t="s">
        <v>320</v>
      </c>
      <c r="C22" s="119" t="s">
        <v>133</v>
      </c>
      <c r="D22" s="116" t="s">
        <v>321</v>
      </c>
      <c r="E22" s="45" t="s">
        <v>37</v>
      </c>
      <c r="F22" s="46" t="s">
        <v>298</v>
      </c>
      <c r="G22" s="46" t="s">
        <v>322</v>
      </c>
      <c r="H22" s="117">
        <f t="shared" si="0"/>
        <v>80.44</v>
      </c>
      <c r="I22" s="46" t="s">
        <v>67</v>
      </c>
      <c r="J22" s="143" t="s">
        <v>323</v>
      </c>
      <c r="K22" s="144" t="s">
        <v>70</v>
      </c>
      <c r="L22" s="145">
        <f t="shared" si="1"/>
        <v>201.44</v>
      </c>
      <c r="M22" s="100" t="s">
        <v>40</v>
      </c>
      <c r="N22" s="147" t="s">
        <v>324</v>
      </c>
      <c r="O22" s="149" t="s">
        <v>37</v>
      </c>
    </row>
    <row r="23" ht="14.25" spans="1:15">
      <c r="A23" s="121" t="s">
        <v>325</v>
      </c>
      <c r="B23" s="115" t="s">
        <v>291</v>
      </c>
      <c r="C23" s="43" t="s">
        <v>73</v>
      </c>
      <c r="D23" s="116" t="s">
        <v>304</v>
      </c>
      <c r="E23" s="45" t="s">
        <v>67</v>
      </c>
      <c r="F23" s="46" t="s">
        <v>326</v>
      </c>
      <c r="G23" s="46" t="s">
        <v>327</v>
      </c>
      <c r="H23" s="117">
        <f t="shared" si="0"/>
        <v>75.2</v>
      </c>
      <c r="I23" s="46" t="s">
        <v>64</v>
      </c>
      <c r="J23" s="143" t="s">
        <v>328</v>
      </c>
      <c r="K23" s="144" t="s">
        <v>55</v>
      </c>
      <c r="L23" s="145">
        <f t="shared" si="1"/>
        <v>182.2</v>
      </c>
      <c r="M23" s="100" t="s">
        <v>67</v>
      </c>
      <c r="N23" s="147" t="s">
        <v>329</v>
      </c>
      <c r="O23" s="148" t="s">
        <v>76</v>
      </c>
    </row>
    <row r="24" ht="14.25" spans="1:15">
      <c r="A24" s="41" t="s">
        <v>330</v>
      </c>
      <c r="B24" s="115" t="s">
        <v>42</v>
      </c>
      <c r="C24" s="43" t="s">
        <v>167</v>
      </c>
      <c r="D24" s="116" t="s">
        <v>331</v>
      </c>
      <c r="E24" s="45" t="s">
        <v>64</v>
      </c>
      <c r="F24" s="46" t="s">
        <v>332</v>
      </c>
      <c r="G24" s="46" t="s">
        <v>333</v>
      </c>
      <c r="H24" s="117">
        <f t="shared" si="0"/>
        <v>77.89</v>
      </c>
      <c r="I24" s="46" t="s">
        <v>61</v>
      </c>
      <c r="J24" s="143" t="s">
        <v>282</v>
      </c>
      <c r="K24" s="144" t="s">
        <v>54</v>
      </c>
      <c r="L24" s="145">
        <f t="shared" si="1"/>
        <v>178.89</v>
      </c>
      <c r="M24" s="100" t="s">
        <v>61</v>
      </c>
      <c r="N24" s="147" t="s">
        <v>334</v>
      </c>
      <c r="O24" s="148" t="s">
        <v>54</v>
      </c>
    </row>
    <row r="25" ht="14.25" spans="1:15">
      <c r="A25" s="41" t="s">
        <v>335</v>
      </c>
      <c r="B25" s="115" t="s">
        <v>42</v>
      </c>
      <c r="C25" s="43" t="s">
        <v>148</v>
      </c>
      <c r="D25" s="116" t="s">
        <v>279</v>
      </c>
      <c r="E25" s="45" t="s">
        <v>49</v>
      </c>
      <c r="F25" s="46" t="s">
        <v>336</v>
      </c>
      <c r="G25" s="46" t="s">
        <v>337</v>
      </c>
      <c r="H25" s="117">
        <f t="shared" si="0"/>
        <v>66.48</v>
      </c>
      <c r="I25" s="46" t="s">
        <v>86</v>
      </c>
      <c r="J25" s="143" t="s">
        <v>338</v>
      </c>
      <c r="K25" s="144" t="s">
        <v>64</v>
      </c>
      <c r="L25" s="145">
        <f t="shared" si="1"/>
        <v>178.48</v>
      </c>
      <c r="M25" s="100" t="s">
        <v>58</v>
      </c>
      <c r="N25" s="147" t="s">
        <v>282</v>
      </c>
      <c r="O25" s="149" t="s">
        <v>49</v>
      </c>
    </row>
    <row r="26" ht="14.25" spans="1:15">
      <c r="A26" s="122" t="s">
        <v>339</v>
      </c>
      <c r="B26" s="123" t="s">
        <v>340</v>
      </c>
      <c r="C26" s="43"/>
      <c r="D26" s="116" t="s">
        <v>341</v>
      </c>
      <c r="E26" s="45" t="s">
        <v>40</v>
      </c>
      <c r="F26" s="46" t="s">
        <v>342</v>
      </c>
      <c r="G26" s="46" t="s">
        <v>343</v>
      </c>
      <c r="H26" s="117">
        <f t="shared" si="0"/>
        <v>67.72</v>
      </c>
      <c r="I26" s="46" t="s">
        <v>70</v>
      </c>
      <c r="J26" s="143" t="s">
        <v>344</v>
      </c>
      <c r="K26" s="144" t="s">
        <v>67</v>
      </c>
      <c r="L26" s="145">
        <f t="shared" si="1"/>
        <v>172.72</v>
      </c>
      <c r="M26" s="100" t="s">
        <v>44</v>
      </c>
      <c r="N26" s="147" t="s">
        <v>345</v>
      </c>
      <c r="O26" s="148" t="s">
        <v>55</v>
      </c>
    </row>
    <row r="27" ht="15.75" spans="1:15">
      <c r="A27" s="124" t="s">
        <v>346</v>
      </c>
      <c r="B27" s="115" t="s">
        <v>347</v>
      </c>
      <c r="C27" s="125"/>
      <c r="D27" s="126" t="s">
        <v>316</v>
      </c>
      <c r="E27" s="45" t="s">
        <v>58</v>
      </c>
      <c r="F27" s="127" t="s">
        <v>348</v>
      </c>
      <c r="G27" s="127" t="s">
        <v>349</v>
      </c>
      <c r="H27" s="117">
        <f t="shared" si="0"/>
        <v>76.68</v>
      </c>
      <c r="I27" s="127" t="s">
        <v>58</v>
      </c>
      <c r="J27" s="150" t="s">
        <v>323</v>
      </c>
      <c r="K27" s="151" t="s">
        <v>70</v>
      </c>
      <c r="L27" s="152">
        <f t="shared" si="1"/>
        <v>170.68</v>
      </c>
      <c r="M27" s="153" t="s">
        <v>64</v>
      </c>
      <c r="N27" s="154" t="s">
        <v>350</v>
      </c>
      <c r="O27" s="155" t="s">
        <v>38</v>
      </c>
    </row>
    <row r="28" ht="14.25" spans="1:15">
      <c r="A28" s="128" t="s">
        <v>351</v>
      </c>
      <c r="B28" s="115" t="s">
        <v>352</v>
      </c>
      <c r="C28" s="43"/>
      <c r="D28" s="116" t="s">
        <v>353</v>
      </c>
      <c r="E28" s="46" t="s">
        <v>86</v>
      </c>
      <c r="F28" s="46" t="s">
        <v>292</v>
      </c>
      <c r="G28" s="46" t="s">
        <v>354</v>
      </c>
      <c r="H28" s="117">
        <f t="shared" si="0"/>
        <v>87</v>
      </c>
      <c r="I28" s="46" t="s">
        <v>40</v>
      </c>
      <c r="J28" s="143" t="s">
        <v>355</v>
      </c>
      <c r="K28" s="144" t="s">
        <v>44</v>
      </c>
      <c r="L28" s="145">
        <f t="shared" si="1"/>
        <v>152</v>
      </c>
      <c r="M28" s="97" t="s">
        <v>76</v>
      </c>
      <c r="N28" s="147" t="s">
        <v>356</v>
      </c>
      <c r="O28" s="156" t="s">
        <v>83</v>
      </c>
    </row>
    <row r="29" ht="15.75" spans="1:15">
      <c r="A29" s="128" t="s">
        <v>357</v>
      </c>
      <c r="B29" s="42" t="s">
        <v>358</v>
      </c>
      <c r="C29" s="125"/>
      <c r="D29" s="116" t="s">
        <v>359</v>
      </c>
      <c r="E29" s="46" t="s">
        <v>76</v>
      </c>
      <c r="F29" s="46" t="s">
        <v>298</v>
      </c>
      <c r="G29" s="46" t="s">
        <v>360</v>
      </c>
      <c r="H29" s="117">
        <f t="shared" si="0"/>
        <v>70.28</v>
      </c>
      <c r="I29" s="46" t="s">
        <v>76</v>
      </c>
      <c r="J29" s="143" t="s">
        <v>323</v>
      </c>
      <c r="K29" s="144" t="s">
        <v>70</v>
      </c>
      <c r="L29" s="145">
        <f t="shared" si="1"/>
        <v>149.28</v>
      </c>
      <c r="M29" s="97" t="s">
        <v>70</v>
      </c>
      <c r="N29" s="147" t="s">
        <v>361</v>
      </c>
      <c r="O29" s="156" t="s">
        <v>58</v>
      </c>
    </row>
    <row r="30" ht="14.25" spans="1:15">
      <c r="A30" s="129" t="s">
        <v>362</v>
      </c>
      <c r="B30" s="115" t="s">
        <v>42</v>
      </c>
      <c r="C30" s="43" t="s">
        <v>78</v>
      </c>
      <c r="D30" s="116" t="s">
        <v>363</v>
      </c>
      <c r="E30" s="46" t="s">
        <v>70</v>
      </c>
      <c r="F30" s="46" t="s">
        <v>298</v>
      </c>
      <c r="G30" s="46" t="s">
        <v>364</v>
      </c>
      <c r="H30" s="117">
        <f t="shared" si="0"/>
        <v>66.29</v>
      </c>
      <c r="I30" s="46" t="s">
        <v>83</v>
      </c>
      <c r="J30" s="143" t="s">
        <v>338</v>
      </c>
      <c r="K30" s="144" t="s">
        <v>64</v>
      </c>
      <c r="L30" s="145">
        <f t="shared" si="1"/>
        <v>139.29</v>
      </c>
      <c r="M30" s="97" t="s">
        <v>86</v>
      </c>
      <c r="N30" s="147" t="s">
        <v>308</v>
      </c>
      <c r="O30" s="156" t="s">
        <v>67</v>
      </c>
    </row>
    <row r="31" ht="15" spans="1:15">
      <c r="A31" s="52" t="s">
        <v>365</v>
      </c>
      <c r="B31" s="130" t="s">
        <v>42</v>
      </c>
      <c r="C31" s="131" t="s">
        <v>170</v>
      </c>
      <c r="D31" s="132" t="s">
        <v>366</v>
      </c>
      <c r="E31" s="133" t="s">
        <v>83</v>
      </c>
      <c r="F31" s="133" t="s">
        <v>367</v>
      </c>
      <c r="G31" s="133" t="s">
        <v>368</v>
      </c>
      <c r="H31" s="134">
        <f t="shared" si="0"/>
        <v>75.41</v>
      </c>
      <c r="I31" s="133" t="s">
        <v>44</v>
      </c>
      <c r="J31" s="157" t="s">
        <v>324</v>
      </c>
      <c r="K31" s="158" t="s">
        <v>58</v>
      </c>
      <c r="L31" s="159">
        <f t="shared" si="1"/>
        <v>136.41</v>
      </c>
      <c r="M31" s="160" t="s">
        <v>83</v>
      </c>
      <c r="N31" s="161" t="s">
        <v>369</v>
      </c>
      <c r="O31" s="162" t="s">
        <v>70</v>
      </c>
    </row>
  </sheetData>
  <sheetProtection selectLockedCells="1" selectUnlockedCells="1"/>
  <mergeCells count="8">
    <mergeCell ref="A1:O1"/>
    <mergeCell ref="D13:E13"/>
    <mergeCell ref="F13:I13"/>
    <mergeCell ref="J13:K13"/>
    <mergeCell ref="L13:M13"/>
    <mergeCell ref="N13:O13"/>
    <mergeCell ref="A13:A14"/>
    <mergeCell ref="B13:B14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view="pageBreakPreview" zoomScale="110" zoomScaleNormal="51" zoomScaleSheetLayoutView="110" workbookViewId="0">
      <selection activeCell="A1" sqref="A1:O1"/>
    </sheetView>
  </sheetViews>
  <sheetFormatPr defaultColWidth="8.76190476190476" defaultRowHeight="12.75"/>
  <cols>
    <col min="1" max="1" width="23.8666666666667" style="3" customWidth="1"/>
    <col min="2" max="2" width="14.6952380952381" style="3" customWidth="1"/>
    <col min="3" max="3" width="7.55238095238095" style="3" customWidth="1"/>
    <col min="4" max="4" width="7.40952380952381" style="3" customWidth="1"/>
    <col min="5" max="5" width="6.60952380952381" style="3" customWidth="1"/>
    <col min="6" max="6" width="5.8" style="3" customWidth="1"/>
    <col min="7" max="7" width="5.39047619047619" style="3" customWidth="1"/>
    <col min="8" max="9" width="8.08571428571429" style="3" customWidth="1"/>
    <col min="10" max="10" width="5.8" style="3" customWidth="1"/>
    <col min="11" max="11" width="7.68571428571429" style="3" customWidth="1"/>
    <col min="12" max="12" width="8.36190476190476" style="3" customWidth="1"/>
    <col min="13" max="13" width="7.95238095238095" style="3" customWidth="1"/>
    <col min="14" max="14" width="13.752380952381" style="3" customWidth="1"/>
    <col min="15" max="15" width="7.68571428571429" style="3" customWidth="1"/>
    <col min="16" max="16" width="8.76190476190476" style="4" customWidth="1"/>
    <col min="17" max="16384" width="8.76190476190476" style="4"/>
  </cols>
  <sheetData>
    <row r="1" s="1" customFormat="1" ht="36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6.5" spans="1:15">
      <c r="A2" s="6" t="s">
        <v>1</v>
      </c>
      <c r="B2" s="7" t="s">
        <v>370</v>
      </c>
      <c r="C2" s="8"/>
      <c r="D2" s="8"/>
      <c r="E2" s="8"/>
      <c r="F2" s="8"/>
      <c r="G2" s="8"/>
      <c r="H2" s="8"/>
      <c r="I2" s="8"/>
      <c r="J2" s="8"/>
      <c r="K2" s="8"/>
      <c r="L2" s="59"/>
      <c r="M2" s="60"/>
      <c r="N2" s="61" t="s">
        <v>3</v>
      </c>
      <c r="O2" s="62">
        <v>920</v>
      </c>
    </row>
    <row r="3" s="2" customFormat="1" ht="16.5" spans="1:15">
      <c r="A3" s="6" t="s">
        <v>4</v>
      </c>
      <c r="B3" s="7" t="s">
        <v>5</v>
      </c>
      <c r="C3" s="8"/>
      <c r="D3" s="8"/>
      <c r="E3" s="8"/>
      <c r="F3" s="8"/>
      <c r="G3" s="8"/>
      <c r="H3" s="8"/>
      <c r="I3" s="13"/>
      <c r="J3" s="13"/>
      <c r="K3" s="13"/>
      <c r="L3" s="63"/>
      <c r="M3" s="13"/>
      <c r="N3" s="64" t="s">
        <v>6</v>
      </c>
      <c r="O3" s="65" t="s">
        <v>37</v>
      </c>
    </row>
    <row r="4" s="2" customFormat="1" ht="16.5" spans="1:15">
      <c r="A4" s="9" t="s">
        <v>8</v>
      </c>
      <c r="B4" s="10">
        <v>40530</v>
      </c>
      <c r="C4" s="11"/>
      <c r="D4" s="11"/>
      <c r="E4" s="11"/>
      <c r="F4" s="11"/>
      <c r="G4" s="11"/>
      <c r="H4" s="11"/>
      <c r="I4" s="11"/>
      <c r="J4" s="11"/>
      <c r="K4" s="11"/>
      <c r="L4" s="66"/>
      <c r="M4" s="67"/>
      <c r="N4" s="64" t="s">
        <v>10</v>
      </c>
      <c r="O4" s="68"/>
    </row>
    <row r="5" s="2" customFormat="1" ht="15.75" spans="1:17">
      <c r="A5" s="9" t="s">
        <v>11</v>
      </c>
      <c r="B5" s="12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69"/>
      <c r="Q5" s="107"/>
    </row>
    <row r="6" s="2" customFormat="1" ht="15.75" spans="1:15">
      <c r="A6" s="9" t="s">
        <v>13</v>
      </c>
      <c r="B6" s="14">
        <v>13</v>
      </c>
      <c r="C6" s="11"/>
      <c r="D6" s="11"/>
      <c r="E6" s="11"/>
      <c r="F6" s="11"/>
      <c r="G6" s="11"/>
      <c r="H6" s="11"/>
      <c r="I6" s="11"/>
      <c r="J6" s="11"/>
      <c r="K6" s="11"/>
      <c r="L6" s="70"/>
      <c r="M6" s="71"/>
      <c r="N6" s="72" t="s">
        <v>266</v>
      </c>
      <c r="O6" s="73"/>
    </row>
    <row r="7" s="2" customFormat="1" ht="15.75" spans="1:15">
      <c r="A7" s="15" t="s">
        <v>14</v>
      </c>
      <c r="B7" s="16" t="s">
        <v>194</v>
      </c>
      <c r="C7" s="13"/>
      <c r="D7" s="13"/>
      <c r="E7" s="13"/>
      <c r="F7" s="13"/>
      <c r="G7" s="13"/>
      <c r="H7" s="13"/>
      <c r="I7" s="13"/>
      <c r="J7" s="13"/>
      <c r="K7" s="13"/>
      <c r="L7" s="74"/>
      <c r="M7" s="74"/>
      <c r="N7" s="75" t="s">
        <v>267</v>
      </c>
      <c r="O7" s="76"/>
    </row>
    <row r="8" s="2" customFormat="1" ht="15.75" spans="1:15">
      <c r="A8" s="15" t="s">
        <v>268</v>
      </c>
      <c r="B8" s="17"/>
      <c r="C8" s="11"/>
      <c r="D8" s="11"/>
      <c r="E8" s="11"/>
      <c r="F8" s="11"/>
      <c r="G8" s="11"/>
      <c r="H8" s="11"/>
      <c r="I8" s="11"/>
      <c r="J8" s="11"/>
      <c r="K8" s="11"/>
      <c r="L8" s="70"/>
      <c r="M8" s="71"/>
      <c r="N8" s="75" t="s">
        <v>269</v>
      </c>
      <c r="O8" s="76"/>
    </row>
    <row r="9" s="2" customFormat="1" ht="15.75" spans="1:15">
      <c r="A9" s="15" t="s">
        <v>270</v>
      </c>
      <c r="B9" s="17"/>
      <c r="C9" s="11"/>
      <c r="D9" s="11"/>
      <c r="E9" s="11"/>
      <c r="F9" s="11"/>
      <c r="G9" s="11"/>
      <c r="H9" s="8"/>
      <c r="I9" s="8"/>
      <c r="J9" s="13"/>
      <c r="K9" s="13"/>
      <c r="L9" s="74"/>
      <c r="M9" s="74"/>
      <c r="N9" s="77" t="s">
        <v>271</v>
      </c>
      <c r="O9" s="78"/>
    </row>
    <row r="10" s="2" customFormat="1" ht="15.75" spans="1:15">
      <c r="A10" s="18" t="s">
        <v>272</v>
      </c>
      <c r="B10" s="17"/>
      <c r="C10" s="13"/>
      <c r="D10" s="13"/>
      <c r="E10" s="13"/>
      <c r="F10" s="13"/>
      <c r="G10" s="13"/>
      <c r="H10" s="13"/>
      <c r="I10" s="13"/>
      <c r="J10" s="11"/>
      <c r="K10" s="11"/>
      <c r="L10" s="79"/>
      <c r="M10" s="80"/>
      <c r="N10" s="12"/>
      <c r="O10" s="69"/>
    </row>
    <row r="11" s="2" customFormat="1" ht="15.75" spans="1:17">
      <c r="A11" s="9" t="s">
        <v>16</v>
      </c>
      <c r="B11" s="19" t="s">
        <v>17</v>
      </c>
      <c r="C11" s="11"/>
      <c r="D11" s="11"/>
      <c r="E11" s="11"/>
      <c r="F11" s="11"/>
      <c r="G11" s="11"/>
      <c r="H11" s="11"/>
      <c r="I11" s="11"/>
      <c r="J11" s="8"/>
      <c r="K11" s="8"/>
      <c r="L11" s="8"/>
      <c r="M11" s="8"/>
      <c r="N11" s="17"/>
      <c r="O11" s="81"/>
      <c r="Q11" s="108"/>
    </row>
    <row r="12" s="2" customFormat="1" ht="16.5" spans="1:15">
      <c r="A12" s="20" t="s">
        <v>18</v>
      </c>
      <c r="B12" s="12" t="s">
        <v>147</v>
      </c>
      <c r="C12" s="21"/>
      <c r="D12" s="21"/>
      <c r="E12" s="21"/>
      <c r="F12" s="21"/>
      <c r="G12" s="22"/>
      <c r="H12" s="23" t="s">
        <v>273</v>
      </c>
      <c r="I12" s="82"/>
      <c r="J12" s="82"/>
      <c r="K12" s="82"/>
      <c r="L12" s="21"/>
      <c r="M12" s="21"/>
      <c r="N12" s="83"/>
      <c r="O12" s="84"/>
    </row>
    <row r="13" s="3" customFormat="1" ht="16.5" customHeight="1" spans="1:15">
      <c r="A13" s="24" t="s">
        <v>274</v>
      </c>
      <c r="B13" s="25" t="s">
        <v>21</v>
      </c>
      <c r="C13" s="26" t="s">
        <v>275</v>
      </c>
      <c r="D13" s="27" t="s">
        <v>23</v>
      </c>
      <c r="E13" s="27"/>
      <c r="F13" s="27" t="s">
        <v>242</v>
      </c>
      <c r="G13" s="27"/>
      <c r="H13" s="27"/>
      <c r="I13" s="27"/>
      <c r="J13" s="85" t="s">
        <v>243</v>
      </c>
      <c r="K13" s="85"/>
      <c r="L13" s="86" t="s">
        <v>27</v>
      </c>
      <c r="M13" s="86"/>
      <c r="N13" s="87" t="s">
        <v>26</v>
      </c>
      <c r="O13" s="87"/>
    </row>
    <row r="14" s="3" customFormat="1" ht="15.75" customHeight="1" spans="1:15">
      <c r="A14" s="24"/>
      <c r="B14" s="25"/>
      <c r="C14" s="28" t="s">
        <v>276</v>
      </c>
      <c r="D14" s="29" t="s">
        <v>195</v>
      </c>
      <c r="E14" s="30" t="s">
        <v>244</v>
      </c>
      <c r="F14" s="31" t="s">
        <v>195</v>
      </c>
      <c r="G14" s="32" t="s">
        <v>108</v>
      </c>
      <c r="H14" s="33" t="s">
        <v>110</v>
      </c>
      <c r="I14" s="30" t="s">
        <v>244</v>
      </c>
      <c r="J14" s="31" t="s">
        <v>106</v>
      </c>
      <c r="K14" s="33" t="s">
        <v>244</v>
      </c>
      <c r="L14" s="88" t="s">
        <v>32</v>
      </c>
      <c r="M14" s="89" t="s">
        <v>33</v>
      </c>
      <c r="N14" s="31" t="s">
        <v>245</v>
      </c>
      <c r="O14" s="30" t="s">
        <v>244</v>
      </c>
    </row>
    <row r="15" ht="15" spans="1:15">
      <c r="A15" s="34" t="s">
        <v>303</v>
      </c>
      <c r="B15" s="35" t="s">
        <v>42</v>
      </c>
      <c r="C15" s="36" t="s">
        <v>47</v>
      </c>
      <c r="D15" s="37" t="s">
        <v>371</v>
      </c>
      <c r="E15" s="38" t="s">
        <v>39</v>
      </c>
      <c r="F15" s="39" t="s">
        <v>372</v>
      </c>
      <c r="G15" s="39" t="s">
        <v>373</v>
      </c>
      <c r="H15" s="40">
        <f t="shared" ref="H15:H26" si="0">SUM(F15-G15)</f>
        <v>103.14</v>
      </c>
      <c r="I15" s="39" t="s">
        <v>38</v>
      </c>
      <c r="J15" s="39" t="s">
        <v>313</v>
      </c>
      <c r="K15" s="90" t="s">
        <v>37</v>
      </c>
      <c r="L15" s="91">
        <f t="shared" ref="L15:L27" si="1">SUM(D15+H15+J15)</f>
        <v>204.14</v>
      </c>
      <c r="M15" s="92" t="s">
        <v>37</v>
      </c>
      <c r="N15" s="93" t="s">
        <v>301</v>
      </c>
      <c r="O15" s="94" t="s">
        <v>38</v>
      </c>
    </row>
    <row r="16" ht="15" spans="1:15">
      <c r="A16" s="41" t="s">
        <v>315</v>
      </c>
      <c r="B16" s="42" t="s">
        <v>42</v>
      </c>
      <c r="C16" s="43" t="s">
        <v>60</v>
      </c>
      <c r="D16" s="44" t="s">
        <v>359</v>
      </c>
      <c r="E16" s="45" t="s">
        <v>54</v>
      </c>
      <c r="F16" s="46" t="s">
        <v>374</v>
      </c>
      <c r="G16" s="46" t="s">
        <v>375</v>
      </c>
      <c r="H16" s="47">
        <f t="shared" si="0"/>
        <v>97.48</v>
      </c>
      <c r="I16" s="46" t="s">
        <v>39</v>
      </c>
      <c r="J16" s="46" t="s">
        <v>376</v>
      </c>
      <c r="K16" s="95" t="s">
        <v>38</v>
      </c>
      <c r="L16" s="96">
        <f t="shared" si="1"/>
        <v>195.48</v>
      </c>
      <c r="M16" s="97" t="s">
        <v>38</v>
      </c>
      <c r="N16" s="98" t="s">
        <v>353</v>
      </c>
      <c r="O16" s="99" t="s">
        <v>67</v>
      </c>
    </row>
    <row r="17" ht="15" spans="1:15">
      <c r="A17" s="41" t="s">
        <v>330</v>
      </c>
      <c r="B17" s="42" t="s">
        <v>42</v>
      </c>
      <c r="C17" s="43" t="s">
        <v>167</v>
      </c>
      <c r="D17" s="44" t="s">
        <v>363</v>
      </c>
      <c r="E17" s="45" t="s">
        <v>48</v>
      </c>
      <c r="F17" s="46" t="s">
        <v>377</v>
      </c>
      <c r="G17" s="46" t="s">
        <v>378</v>
      </c>
      <c r="H17" s="47">
        <f t="shared" si="0"/>
        <v>95.94</v>
      </c>
      <c r="I17" s="46" t="s">
        <v>55</v>
      </c>
      <c r="J17" s="46" t="s">
        <v>379</v>
      </c>
      <c r="K17" s="95" t="s">
        <v>49</v>
      </c>
      <c r="L17" s="96">
        <f t="shared" si="1"/>
        <v>181.94</v>
      </c>
      <c r="M17" s="97" t="s">
        <v>49</v>
      </c>
      <c r="N17" s="98" t="s">
        <v>353</v>
      </c>
      <c r="O17" s="99" t="s">
        <v>67</v>
      </c>
    </row>
    <row r="18" ht="15" spans="1:15">
      <c r="A18" s="41" t="s">
        <v>284</v>
      </c>
      <c r="B18" s="42" t="s">
        <v>42</v>
      </c>
      <c r="C18" s="43" t="s">
        <v>80</v>
      </c>
      <c r="D18" s="44" t="s">
        <v>380</v>
      </c>
      <c r="E18" s="45" t="s">
        <v>67</v>
      </c>
      <c r="F18" s="46" t="s">
        <v>381</v>
      </c>
      <c r="G18" s="46" t="s">
        <v>382</v>
      </c>
      <c r="H18" s="47">
        <f t="shared" si="0"/>
        <v>101.15</v>
      </c>
      <c r="I18" s="46" t="s">
        <v>49</v>
      </c>
      <c r="J18" s="46" t="s">
        <v>295</v>
      </c>
      <c r="K18" s="95"/>
      <c r="L18" s="96">
        <f t="shared" si="1"/>
        <v>173.15</v>
      </c>
      <c r="M18" s="100" t="s">
        <v>39</v>
      </c>
      <c r="N18" s="98" t="s">
        <v>383</v>
      </c>
      <c r="O18" s="99" t="s">
        <v>39</v>
      </c>
    </row>
    <row r="19" ht="15" spans="1:15">
      <c r="A19" s="41" t="s">
        <v>384</v>
      </c>
      <c r="B19" s="42" t="s">
        <v>42</v>
      </c>
      <c r="C19" s="43" t="s">
        <v>385</v>
      </c>
      <c r="D19" s="44" t="s">
        <v>386</v>
      </c>
      <c r="E19" s="45" t="s">
        <v>37</v>
      </c>
      <c r="F19" s="46" t="s">
        <v>342</v>
      </c>
      <c r="G19" s="46" t="s">
        <v>387</v>
      </c>
      <c r="H19" s="47">
        <f t="shared" si="0"/>
        <v>66.14</v>
      </c>
      <c r="I19" s="46" t="s">
        <v>40</v>
      </c>
      <c r="J19" s="46" t="s">
        <v>282</v>
      </c>
      <c r="K19" s="95"/>
      <c r="L19" s="96">
        <f t="shared" si="1"/>
        <v>160.14</v>
      </c>
      <c r="M19" s="100" t="s">
        <v>55</v>
      </c>
      <c r="N19" s="98" t="s">
        <v>388</v>
      </c>
      <c r="O19" s="99" t="s">
        <v>44</v>
      </c>
    </row>
    <row r="20" ht="15" spans="1:15">
      <c r="A20" s="48" t="s">
        <v>389</v>
      </c>
      <c r="B20" s="42" t="s">
        <v>42</v>
      </c>
      <c r="C20" s="49" t="s">
        <v>189</v>
      </c>
      <c r="D20" s="44" t="s">
        <v>390</v>
      </c>
      <c r="E20" s="45" t="s">
        <v>40</v>
      </c>
      <c r="F20" s="46" t="s">
        <v>391</v>
      </c>
      <c r="G20" s="46" t="s">
        <v>392</v>
      </c>
      <c r="H20" s="47">
        <f t="shared" si="0"/>
        <v>80.92</v>
      </c>
      <c r="I20" s="46" t="s">
        <v>54</v>
      </c>
      <c r="J20" s="46" t="s">
        <v>350</v>
      </c>
      <c r="K20" s="95"/>
      <c r="L20" s="96">
        <f t="shared" si="1"/>
        <v>158.92</v>
      </c>
      <c r="M20" s="100" t="s">
        <v>54</v>
      </c>
      <c r="N20" s="98" t="s">
        <v>393</v>
      </c>
      <c r="O20" s="99" t="s">
        <v>55</v>
      </c>
    </row>
    <row r="21" ht="15" spans="1:15">
      <c r="A21" s="41" t="s">
        <v>351</v>
      </c>
      <c r="B21" s="42" t="s">
        <v>352</v>
      </c>
      <c r="C21" s="43"/>
      <c r="D21" s="44" t="s">
        <v>394</v>
      </c>
      <c r="E21" s="45" t="s">
        <v>64</v>
      </c>
      <c r="F21" s="46" t="s">
        <v>395</v>
      </c>
      <c r="G21" s="46" t="s">
        <v>396</v>
      </c>
      <c r="H21" s="47">
        <f t="shared" si="0"/>
        <v>104.85</v>
      </c>
      <c r="I21" s="46" t="s">
        <v>37</v>
      </c>
      <c r="J21" s="46" t="s">
        <v>355</v>
      </c>
      <c r="K21" s="95"/>
      <c r="L21" s="96">
        <f t="shared" si="1"/>
        <v>142.85</v>
      </c>
      <c r="M21" s="100" t="s">
        <v>48</v>
      </c>
      <c r="N21" s="98" t="s">
        <v>295</v>
      </c>
      <c r="O21" s="99" t="s">
        <v>37</v>
      </c>
    </row>
    <row r="22" ht="15" spans="1:15">
      <c r="A22" s="41" t="s">
        <v>365</v>
      </c>
      <c r="B22" s="42" t="s">
        <v>42</v>
      </c>
      <c r="C22" s="43" t="s">
        <v>170</v>
      </c>
      <c r="D22" s="44" t="s">
        <v>329</v>
      </c>
      <c r="E22" s="45" t="s">
        <v>61</v>
      </c>
      <c r="F22" s="46" t="s">
        <v>326</v>
      </c>
      <c r="G22" s="46" t="s">
        <v>397</v>
      </c>
      <c r="H22" s="47">
        <f t="shared" si="0"/>
        <v>78.98</v>
      </c>
      <c r="I22" s="46" t="s">
        <v>48</v>
      </c>
      <c r="J22" s="46" t="s">
        <v>355</v>
      </c>
      <c r="K22" s="95"/>
      <c r="L22" s="96">
        <f t="shared" si="1"/>
        <v>141.98</v>
      </c>
      <c r="M22" s="100" t="s">
        <v>40</v>
      </c>
      <c r="N22" s="98" t="s">
        <v>380</v>
      </c>
      <c r="O22" s="99" t="s">
        <v>58</v>
      </c>
    </row>
    <row r="23" ht="15" spans="1:15">
      <c r="A23" s="50" t="s">
        <v>398</v>
      </c>
      <c r="B23" s="42" t="s">
        <v>42</v>
      </c>
      <c r="C23" s="49" t="s">
        <v>146</v>
      </c>
      <c r="D23" s="44" t="s">
        <v>399</v>
      </c>
      <c r="E23" s="45" t="s">
        <v>55</v>
      </c>
      <c r="F23" s="46" t="s">
        <v>342</v>
      </c>
      <c r="G23" s="46" t="s">
        <v>400</v>
      </c>
      <c r="H23" s="47">
        <f t="shared" si="0"/>
        <v>50.23</v>
      </c>
      <c r="I23" s="46" t="s">
        <v>61</v>
      </c>
      <c r="J23" s="46" t="s">
        <v>282</v>
      </c>
      <c r="K23" s="95"/>
      <c r="L23" s="96">
        <f t="shared" si="1"/>
        <v>139.23</v>
      </c>
      <c r="M23" s="100" t="s">
        <v>67</v>
      </c>
      <c r="N23" s="98" t="s">
        <v>310</v>
      </c>
      <c r="O23" s="99" t="s">
        <v>64</v>
      </c>
    </row>
    <row r="24" ht="15" spans="1:15">
      <c r="A24" s="50" t="s">
        <v>401</v>
      </c>
      <c r="B24" s="42" t="s">
        <v>42</v>
      </c>
      <c r="C24" s="49" t="s">
        <v>172</v>
      </c>
      <c r="D24" s="44" t="s">
        <v>371</v>
      </c>
      <c r="E24" s="45" t="s">
        <v>49</v>
      </c>
      <c r="F24" s="46" t="s">
        <v>402</v>
      </c>
      <c r="G24" s="46" t="s">
        <v>403</v>
      </c>
      <c r="H24" s="47">
        <f t="shared" si="0"/>
        <v>43.22</v>
      </c>
      <c r="I24" s="46" t="s">
        <v>44</v>
      </c>
      <c r="J24" s="46" t="s">
        <v>328</v>
      </c>
      <c r="K24" s="95" t="s">
        <v>39</v>
      </c>
      <c r="L24" s="96">
        <f t="shared" si="1"/>
        <v>135.22</v>
      </c>
      <c r="M24" s="100" t="s">
        <v>61</v>
      </c>
      <c r="N24" s="98" t="s">
        <v>393</v>
      </c>
      <c r="O24" s="99" t="s">
        <v>55</v>
      </c>
    </row>
    <row r="25" ht="15" spans="1:15">
      <c r="A25" s="41" t="s">
        <v>362</v>
      </c>
      <c r="B25" s="42" t="s">
        <v>42</v>
      </c>
      <c r="C25" s="43" t="s">
        <v>78</v>
      </c>
      <c r="D25" s="44" t="s">
        <v>361</v>
      </c>
      <c r="E25" s="45" t="s">
        <v>44</v>
      </c>
      <c r="F25" s="46" t="s">
        <v>374</v>
      </c>
      <c r="G25" s="46" t="s">
        <v>404</v>
      </c>
      <c r="H25" s="47">
        <f t="shared" si="0"/>
        <v>62</v>
      </c>
      <c r="I25" s="46" t="s">
        <v>67</v>
      </c>
      <c r="J25" s="46" t="s">
        <v>355</v>
      </c>
      <c r="K25" s="95"/>
      <c r="L25" s="96">
        <f t="shared" si="1"/>
        <v>113</v>
      </c>
      <c r="M25" s="100" t="s">
        <v>58</v>
      </c>
      <c r="N25" s="98" t="s">
        <v>345</v>
      </c>
      <c r="O25" s="101" t="s">
        <v>49</v>
      </c>
    </row>
    <row r="26" ht="15" spans="1:15">
      <c r="A26" s="51" t="s">
        <v>405</v>
      </c>
      <c r="B26" s="42" t="s">
        <v>42</v>
      </c>
      <c r="C26" s="43" t="s">
        <v>406</v>
      </c>
      <c r="D26" s="44" t="s">
        <v>296</v>
      </c>
      <c r="E26" s="45" t="s">
        <v>58</v>
      </c>
      <c r="F26" s="46" t="s">
        <v>332</v>
      </c>
      <c r="G26" s="46" t="s">
        <v>407</v>
      </c>
      <c r="H26" s="47">
        <f t="shared" si="0"/>
        <v>49.05</v>
      </c>
      <c r="I26" s="46" t="s">
        <v>58</v>
      </c>
      <c r="J26" s="46" t="s">
        <v>338</v>
      </c>
      <c r="K26" s="95"/>
      <c r="L26" s="96">
        <f t="shared" si="1"/>
        <v>100.05</v>
      </c>
      <c r="M26" s="100" t="s">
        <v>44</v>
      </c>
      <c r="N26" s="98" t="s">
        <v>408</v>
      </c>
      <c r="O26" s="101" t="s">
        <v>40</v>
      </c>
    </row>
    <row r="27" ht="15.75" spans="1:15">
      <c r="A27" s="52" t="s">
        <v>335</v>
      </c>
      <c r="B27" s="53" t="s">
        <v>42</v>
      </c>
      <c r="C27" s="54" t="s">
        <v>148</v>
      </c>
      <c r="D27" s="55" t="s">
        <v>409</v>
      </c>
      <c r="E27" s="56" t="s">
        <v>38</v>
      </c>
      <c r="F27" s="57" t="s">
        <v>399</v>
      </c>
      <c r="G27" s="57" t="s">
        <v>410</v>
      </c>
      <c r="H27" s="58" t="s">
        <v>323</v>
      </c>
      <c r="I27" s="57" t="s">
        <v>64</v>
      </c>
      <c r="J27" s="57" t="s">
        <v>295</v>
      </c>
      <c r="K27" s="102"/>
      <c r="L27" s="103">
        <f t="shared" si="1"/>
        <v>88</v>
      </c>
      <c r="M27" s="104" t="s">
        <v>64</v>
      </c>
      <c r="N27" s="105" t="s">
        <v>366</v>
      </c>
      <c r="O27" s="106" t="s">
        <v>48</v>
      </c>
    </row>
  </sheetData>
  <sheetProtection selectLockedCells="1" selectUnlockedCells="1"/>
  <mergeCells count="8">
    <mergeCell ref="A1:O1"/>
    <mergeCell ref="D13:E13"/>
    <mergeCell ref="F13:I13"/>
    <mergeCell ref="J13:K13"/>
    <mergeCell ref="L13:M13"/>
    <mergeCell ref="N13:O13"/>
    <mergeCell ref="A13:A14"/>
    <mergeCell ref="B13:B14"/>
  </mergeCells>
  <pageMargins left="0.7875" right="0.7875" top="1.05277777777778" bottom="1.05277777777778" header="0.7875" footer="0.7875"/>
  <pageSetup paperSize="9" orientation="landscape" horizontalDpi="300" verticalDpi="300"/>
  <headerFooter alignWithMargins="0" scaleWithDoc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2018</vt:lpstr>
      <vt:lpstr>2018 MÍŘ</vt:lpstr>
      <vt:lpstr>2018 akční I</vt:lpstr>
      <vt:lpstr>2018 akční II</vt:lpstr>
      <vt:lpstr>výsledkovka (2)</vt:lpstr>
      <vt:lpstr>akční I (2)</vt:lpstr>
      <vt:lpstr>akční II (2)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</cp:lastModifiedBy>
  <cp:revision>1</cp:revision>
  <dcterms:created xsi:type="dcterms:W3CDTF">2010-03-10T15:02:00Z</dcterms:created>
  <dcterms:modified xsi:type="dcterms:W3CDTF">2018-12-15T13:55:32Z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